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Daniela Stan\Desktop\"/>
    </mc:Choice>
  </mc:AlternateContent>
  <xr:revisionPtr revIDLastSave="0" documentId="13_ncr:1_{6053A213-6FD8-495A-909F-C6661D32AF40}" xr6:coauthVersionLast="47" xr6:coauthVersionMax="47" xr10:uidLastSave="{00000000-0000-0000-0000-000000000000}"/>
  <bookViews>
    <workbookView xWindow="-120" yWindow="-120" windowWidth="29040" windowHeight="15840" firstSheet="2" activeTab="11" xr2:uid="{00000000-000D-0000-FFFF-FFFF00000000}"/>
  </bookViews>
  <sheets>
    <sheet name="IANUARIE" sheetId="2" r:id="rId1"/>
    <sheet name="FEBRUARIE" sheetId="3" r:id="rId2"/>
    <sheet name="MARTIE" sheetId="4" r:id="rId3"/>
    <sheet name="APRILIE" sheetId="5" r:id="rId4"/>
    <sheet name="MAI" sheetId="6" r:id="rId5"/>
    <sheet name="IUNIE" sheetId="7" r:id="rId6"/>
    <sheet name="IULIE" sheetId="8" r:id="rId7"/>
    <sheet name="AUGUST" sheetId="9" r:id="rId8"/>
    <sheet name="SEPTEMBRIE" sheetId="10" r:id="rId9"/>
    <sheet name="OCTOMBRIE" sheetId="11" r:id="rId10"/>
    <sheet name="NOIEMBRIE" sheetId="12" r:id="rId11"/>
    <sheet name="DECEMBRIE" sheetId="13" r:id="rId12"/>
    <sheet name="DECEMBRIE FINAL" sheetId="14" r:id="rId13"/>
    <sheet name="Foaie2" sheetId="15" r:id="rId14"/>
  </sheets>
  <calcPr calcId="181029" calcMode="manual"/>
</workbook>
</file>

<file path=xl/calcChain.xml><?xml version="1.0" encoding="utf-8"?>
<calcChain xmlns="http://schemas.openxmlformats.org/spreadsheetml/2006/main">
  <c r="H15" i="13" l="1"/>
  <c r="G15" i="13"/>
  <c r="F15" i="13"/>
  <c r="E15" i="13"/>
  <c r="H31" i="13" l="1"/>
  <c r="G31" i="13"/>
  <c r="F31" i="13"/>
  <c r="E31" i="13"/>
  <c r="H29" i="13"/>
  <c r="G29" i="13"/>
  <c r="F29" i="13"/>
  <c r="E29" i="13"/>
  <c r="E25" i="13" s="1"/>
  <c r="H26" i="13"/>
  <c r="H45" i="13" s="1"/>
  <c r="G26" i="13"/>
  <c r="G45" i="13" s="1"/>
  <c r="F26" i="13"/>
  <c r="F45" i="13" s="1"/>
  <c r="E26" i="13"/>
  <c r="E45" i="13" s="1"/>
  <c r="H25" i="13"/>
  <c r="G25" i="13"/>
  <c r="F25" i="13"/>
  <c r="H20" i="13"/>
  <c r="G20" i="13"/>
  <c r="F20" i="13"/>
  <c r="E20" i="13"/>
  <c r="H17" i="13"/>
  <c r="H46" i="13" s="1"/>
  <c r="G17" i="13"/>
  <c r="G46" i="13" s="1"/>
  <c r="F17" i="13"/>
  <c r="F46" i="13" s="1"/>
  <c r="E17" i="13"/>
  <c r="H14" i="13"/>
  <c r="G14" i="13"/>
  <c r="F14" i="13"/>
  <c r="E14" i="13"/>
  <c r="H13" i="13"/>
  <c r="G13" i="13"/>
  <c r="F13" i="13"/>
  <c r="E13" i="13"/>
  <c r="H31" i="12"/>
  <c r="G31" i="12"/>
  <c r="F31" i="12"/>
  <c r="E31" i="12"/>
  <c r="H29" i="12"/>
  <c r="G29" i="12"/>
  <c r="F29" i="12"/>
  <c r="E29" i="12"/>
  <c r="H26" i="12"/>
  <c r="H45" i="12" s="1"/>
  <c r="G26" i="12"/>
  <c r="G45" i="12" s="1"/>
  <c r="F26" i="12"/>
  <c r="F45" i="12" s="1"/>
  <c r="E26" i="12"/>
  <c r="E45" i="12" s="1"/>
  <c r="E47" i="12" s="1"/>
  <c r="H25" i="12"/>
  <c r="G25" i="12"/>
  <c r="F25" i="12"/>
  <c r="E25" i="12"/>
  <c r="H20" i="12"/>
  <c r="G20" i="12"/>
  <c r="F20" i="12"/>
  <c r="E20" i="12"/>
  <c r="H17" i="12"/>
  <c r="H46" i="12" s="1"/>
  <c r="G17" i="12"/>
  <c r="G46" i="12" s="1"/>
  <c r="F17" i="12"/>
  <c r="F46" i="12" s="1"/>
  <c r="E17" i="12"/>
  <c r="E46" i="12" s="1"/>
  <c r="H15" i="12"/>
  <c r="G15" i="12"/>
  <c r="F15" i="12"/>
  <c r="E15" i="12"/>
  <c r="H14" i="12"/>
  <c r="G14" i="12"/>
  <c r="F14" i="12"/>
  <c r="F13" i="12" s="1"/>
  <c r="E14" i="12"/>
  <c r="H13" i="12"/>
  <c r="G13" i="12"/>
  <c r="E13" i="12"/>
  <c r="H31" i="11"/>
  <c r="G31" i="11"/>
  <c r="F31" i="11"/>
  <c r="E31" i="11"/>
  <c r="H29" i="11"/>
  <c r="G29" i="11"/>
  <c r="F29" i="11"/>
  <c r="E29" i="11"/>
  <c r="H26" i="11"/>
  <c r="H45" i="11" s="1"/>
  <c r="G26" i="11"/>
  <c r="G45" i="11" s="1"/>
  <c r="F26" i="11"/>
  <c r="F45" i="11" s="1"/>
  <c r="E26" i="11"/>
  <c r="E45" i="11" s="1"/>
  <c r="H25" i="11"/>
  <c r="G25" i="11"/>
  <c r="F25" i="11"/>
  <c r="E25" i="11"/>
  <c r="H20" i="11"/>
  <c r="G20" i="11"/>
  <c r="F20" i="11"/>
  <c r="E20" i="11"/>
  <c r="H17" i="11"/>
  <c r="H46" i="11" s="1"/>
  <c r="G17" i="11"/>
  <c r="G46" i="11" s="1"/>
  <c r="F17" i="11"/>
  <c r="F46" i="11" s="1"/>
  <c r="E17" i="11"/>
  <c r="E46" i="11" s="1"/>
  <c r="H15" i="11"/>
  <c r="G15" i="11"/>
  <c r="F15" i="11"/>
  <c r="E15" i="11"/>
  <c r="H14" i="11"/>
  <c r="G14" i="11"/>
  <c r="F14" i="11"/>
  <c r="E14" i="11"/>
  <c r="H13" i="11"/>
  <c r="G13" i="11"/>
  <c r="F13" i="11"/>
  <c r="E13" i="11"/>
  <c r="H31" i="10"/>
  <c r="G31" i="10"/>
  <c r="F31" i="10"/>
  <c r="E31" i="10"/>
  <c r="H29" i="10"/>
  <c r="G29" i="10"/>
  <c r="F29" i="10"/>
  <c r="E29" i="10"/>
  <c r="H26" i="10"/>
  <c r="H45" i="10" s="1"/>
  <c r="G26" i="10"/>
  <c r="G45" i="10" s="1"/>
  <c r="F26" i="10"/>
  <c r="F45" i="10" s="1"/>
  <c r="E26" i="10"/>
  <c r="E45" i="10" s="1"/>
  <c r="H25" i="10"/>
  <c r="G25" i="10"/>
  <c r="F25" i="10"/>
  <c r="E25" i="10"/>
  <c r="H20" i="10"/>
  <c r="G20" i="10"/>
  <c r="F20" i="10"/>
  <c r="E20" i="10"/>
  <c r="H17" i="10"/>
  <c r="H46" i="10" s="1"/>
  <c r="G17" i="10"/>
  <c r="G46" i="10" s="1"/>
  <c r="F17" i="10"/>
  <c r="F46" i="10" s="1"/>
  <c r="E17" i="10"/>
  <c r="E46" i="10" s="1"/>
  <c r="H15" i="10"/>
  <c r="H13" i="10" s="1"/>
  <c r="G15" i="10"/>
  <c r="F15" i="10"/>
  <c r="E15" i="10"/>
  <c r="H14" i="10"/>
  <c r="G14" i="10"/>
  <c r="G13" i="10" s="1"/>
  <c r="F14" i="10"/>
  <c r="E14" i="10"/>
  <c r="F13" i="10"/>
  <c r="E13" i="10"/>
  <c r="H31" i="9"/>
  <c r="G31" i="9"/>
  <c r="F31" i="9"/>
  <c r="E31" i="9"/>
  <c r="H29" i="9"/>
  <c r="G29" i="9"/>
  <c r="F29" i="9"/>
  <c r="F25" i="9" s="1"/>
  <c r="E29" i="9"/>
  <c r="H26" i="9"/>
  <c r="H45" i="9" s="1"/>
  <c r="G26" i="9"/>
  <c r="G45" i="9" s="1"/>
  <c r="F26" i="9"/>
  <c r="F45" i="9" s="1"/>
  <c r="E26" i="9"/>
  <c r="E45" i="9" s="1"/>
  <c r="E47" i="9" s="1"/>
  <c r="H25" i="9"/>
  <c r="E25" i="9"/>
  <c r="H20" i="9"/>
  <c r="G20" i="9"/>
  <c r="F20" i="9"/>
  <c r="E20" i="9"/>
  <c r="H17" i="9"/>
  <c r="H46" i="9" s="1"/>
  <c r="G17" i="9"/>
  <c r="G46" i="9" s="1"/>
  <c r="F17" i="9"/>
  <c r="F46" i="9" s="1"/>
  <c r="E17" i="9"/>
  <c r="E46" i="9" s="1"/>
  <c r="H15" i="9"/>
  <c r="G15" i="9"/>
  <c r="F15" i="9"/>
  <c r="E15" i="9"/>
  <c r="H14" i="9"/>
  <c r="H13" i="9" s="1"/>
  <c r="G14" i="9"/>
  <c r="G13" i="9" s="1"/>
  <c r="F14" i="9"/>
  <c r="E14" i="9"/>
  <c r="F13" i="9"/>
  <c r="E13" i="9"/>
  <c r="E45" i="8"/>
  <c r="H31" i="8"/>
  <c r="G31" i="8"/>
  <c r="F31" i="8"/>
  <c r="E31" i="8"/>
  <c r="H29" i="8"/>
  <c r="G29" i="8"/>
  <c r="F29" i="8"/>
  <c r="E29" i="8"/>
  <c r="H26" i="8"/>
  <c r="H45" i="8" s="1"/>
  <c r="G26" i="8"/>
  <c r="G45" i="8" s="1"/>
  <c r="F26" i="8"/>
  <c r="F45" i="8" s="1"/>
  <c r="E26" i="8"/>
  <c r="G25" i="8"/>
  <c r="F25" i="8"/>
  <c r="E25" i="8"/>
  <c r="H20" i="8"/>
  <c r="G20" i="8"/>
  <c r="F20" i="8"/>
  <c r="E20" i="8"/>
  <c r="H17" i="8"/>
  <c r="H46" i="8" s="1"/>
  <c r="G17" i="8"/>
  <c r="G46" i="8" s="1"/>
  <c r="F17" i="8"/>
  <c r="F46" i="8" s="1"/>
  <c r="E17" i="8"/>
  <c r="E46" i="8" s="1"/>
  <c r="H15" i="8"/>
  <c r="G15" i="8"/>
  <c r="F15" i="8"/>
  <c r="E15" i="8"/>
  <c r="H14" i="8"/>
  <c r="G14" i="8"/>
  <c r="F14" i="8"/>
  <c r="E14" i="8"/>
  <c r="E13" i="8" s="1"/>
  <c r="H13" i="8"/>
  <c r="G13" i="8"/>
  <c r="F13" i="8"/>
  <c r="H31" i="7"/>
  <c r="G31" i="7"/>
  <c r="F31" i="7"/>
  <c r="E31" i="7"/>
  <c r="H29" i="7"/>
  <c r="G29" i="7"/>
  <c r="F29" i="7"/>
  <c r="E29" i="7"/>
  <c r="H26" i="7"/>
  <c r="H45" i="7" s="1"/>
  <c r="G26" i="7"/>
  <c r="G45" i="7" s="1"/>
  <c r="F26" i="7"/>
  <c r="F45" i="7" s="1"/>
  <c r="E26" i="7"/>
  <c r="E45" i="7" s="1"/>
  <c r="H25" i="7"/>
  <c r="G25" i="7"/>
  <c r="F25" i="7"/>
  <c r="E25" i="7"/>
  <c r="H20" i="7"/>
  <c r="G20" i="7"/>
  <c r="F20" i="7"/>
  <c r="E20" i="7"/>
  <c r="H17" i="7"/>
  <c r="H46" i="7" s="1"/>
  <c r="G17" i="7"/>
  <c r="G46" i="7" s="1"/>
  <c r="F17" i="7"/>
  <c r="F46" i="7" s="1"/>
  <c r="E17" i="7"/>
  <c r="E46" i="7" s="1"/>
  <c r="H15" i="7"/>
  <c r="G15" i="7"/>
  <c r="F15" i="7"/>
  <c r="E15" i="7"/>
  <c r="H14" i="7"/>
  <c r="G14" i="7"/>
  <c r="G13" i="7" s="1"/>
  <c r="F14" i="7"/>
  <c r="E14" i="7"/>
  <c r="H13" i="7"/>
  <c r="F13" i="7"/>
  <c r="E13" i="7"/>
  <c r="H31" i="6"/>
  <c r="G31" i="6"/>
  <c r="F31" i="6"/>
  <c r="E31" i="6"/>
  <c r="H29" i="6"/>
  <c r="G29" i="6"/>
  <c r="F29" i="6"/>
  <c r="E29" i="6"/>
  <c r="H26" i="6"/>
  <c r="H45" i="6" s="1"/>
  <c r="G26" i="6"/>
  <c r="G45" i="6" s="1"/>
  <c r="F26" i="6"/>
  <c r="F45" i="6" s="1"/>
  <c r="E26" i="6"/>
  <c r="E45" i="6" s="1"/>
  <c r="H25" i="6"/>
  <c r="G25" i="6"/>
  <c r="F25" i="6"/>
  <c r="E25" i="6"/>
  <c r="H20" i="6"/>
  <c r="G20" i="6"/>
  <c r="F20" i="6"/>
  <c r="E20" i="6"/>
  <c r="H17" i="6"/>
  <c r="H46" i="6" s="1"/>
  <c r="G17" i="6"/>
  <c r="G46" i="6" s="1"/>
  <c r="F17" i="6"/>
  <c r="F46" i="6" s="1"/>
  <c r="E17" i="6"/>
  <c r="E46" i="6" s="1"/>
  <c r="H15" i="6"/>
  <c r="G15" i="6"/>
  <c r="F15" i="6"/>
  <c r="E15" i="6"/>
  <c r="H14" i="6"/>
  <c r="G14" i="6"/>
  <c r="F14" i="6"/>
  <c r="E14" i="6"/>
  <c r="H13" i="6"/>
  <c r="G13" i="6"/>
  <c r="F13" i="6"/>
  <c r="E13" i="6"/>
  <c r="G15" i="5"/>
  <c r="H15" i="5"/>
  <c r="F15" i="5"/>
  <c r="H31" i="5"/>
  <c r="G31" i="5"/>
  <c r="F31" i="5"/>
  <c r="E31" i="5"/>
  <c r="H29" i="5"/>
  <c r="G29" i="5"/>
  <c r="F29" i="5"/>
  <c r="E29" i="5"/>
  <c r="E25" i="5" s="1"/>
  <c r="H26" i="5"/>
  <c r="H45" i="5" s="1"/>
  <c r="G26" i="5"/>
  <c r="G45" i="5" s="1"/>
  <c r="F26" i="5"/>
  <c r="F45" i="5" s="1"/>
  <c r="E26" i="5"/>
  <c r="E45" i="5" s="1"/>
  <c r="E47" i="5" s="1"/>
  <c r="H25" i="5"/>
  <c r="G25" i="5"/>
  <c r="F25" i="5"/>
  <c r="H20" i="5"/>
  <c r="G20" i="5"/>
  <c r="F20" i="5"/>
  <c r="E20" i="5"/>
  <c r="H17" i="5"/>
  <c r="H46" i="5" s="1"/>
  <c r="G17" i="5"/>
  <c r="G46" i="5" s="1"/>
  <c r="F17" i="5"/>
  <c r="F46" i="5" s="1"/>
  <c r="E17" i="5"/>
  <c r="E46" i="5" s="1"/>
  <c r="E15" i="5"/>
  <c r="H14" i="5"/>
  <c r="G14" i="5"/>
  <c r="F14" i="5"/>
  <c r="E14" i="5"/>
  <c r="H13" i="5"/>
  <c r="G13" i="5"/>
  <c r="F13" i="5"/>
  <c r="E13" i="5"/>
  <c r="G45" i="4"/>
  <c r="H31" i="4"/>
  <c r="G31" i="4"/>
  <c r="F31" i="4"/>
  <c r="E31" i="4"/>
  <c r="H29" i="4"/>
  <c r="G29" i="4"/>
  <c r="F29" i="4"/>
  <c r="E29" i="4"/>
  <c r="H26" i="4"/>
  <c r="H45" i="4" s="1"/>
  <c r="G26" i="4"/>
  <c r="F26" i="4"/>
  <c r="F45" i="4" s="1"/>
  <c r="E26" i="4"/>
  <c r="E45" i="4" s="1"/>
  <c r="H25" i="4"/>
  <c r="G25" i="4"/>
  <c r="F25" i="4"/>
  <c r="E25" i="4"/>
  <c r="H20" i="4"/>
  <c r="G20" i="4"/>
  <c r="F20" i="4"/>
  <c r="E20" i="4"/>
  <c r="H17" i="4"/>
  <c r="H46" i="4" s="1"/>
  <c r="G17" i="4"/>
  <c r="G46" i="4" s="1"/>
  <c r="F17" i="4"/>
  <c r="F46" i="4" s="1"/>
  <c r="E17" i="4"/>
  <c r="E46" i="4" s="1"/>
  <c r="H15" i="4"/>
  <c r="G15" i="4"/>
  <c r="F15" i="4"/>
  <c r="E15" i="4"/>
  <c r="H14" i="4"/>
  <c r="G14" i="4"/>
  <c r="F14" i="4"/>
  <c r="E14" i="4"/>
  <c r="H13" i="4"/>
  <c r="G13" i="4"/>
  <c r="F13" i="4"/>
  <c r="E13" i="4"/>
  <c r="H31" i="3"/>
  <c r="G31" i="3"/>
  <c r="F31" i="3"/>
  <c r="E31" i="3"/>
  <c r="H29" i="3"/>
  <c r="G29" i="3"/>
  <c r="F29" i="3"/>
  <c r="E29" i="3"/>
  <c r="H26" i="3"/>
  <c r="H45" i="3" s="1"/>
  <c r="G26" i="3"/>
  <c r="G45" i="3" s="1"/>
  <c r="F26" i="3"/>
  <c r="F45" i="3" s="1"/>
  <c r="E26" i="3"/>
  <c r="E45" i="3" s="1"/>
  <c r="H25" i="3"/>
  <c r="G25" i="3"/>
  <c r="F25" i="3"/>
  <c r="E25" i="3"/>
  <c r="H20" i="3"/>
  <c r="G20" i="3"/>
  <c r="F20" i="3"/>
  <c r="E20" i="3"/>
  <c r="H17" i="3"/>
  <c r="H46" i="3" s="1"/>
  <c r="G17" i="3"/>
  <c r="G46" i="3" s="1"/>
  <c r="F17" i="3"/>
  <c r="F46" i="3" s="1"/>
  <c r="E17" i="3"/>
  <c r="E46" i="3" s="1"/>
  <c r="H15" i="3"/>
  <c r="G15" i="3"/>
  <c r="F15" i="3"/>
  <c r="E15" i="3"/>
  <c r="H14" i="3"/>
  <c r="G14" i="3"/>
  <c r="F14" i="3"/>
  <c r="E14" i="3"/>
  <c r="E13" i="3" s="1"/>
  <c r="H13" i="3"/>
  <c r="G13" i="3"/>
  <c r="F13" i="3"/>
  <c r="F15" i="2"/>
  <c r="F14" i="2"/>
  <c r="F13" i="2"/>
  <c r="F17" i="2"/>
  <c r="F20" i="2"/>
  <c r="F31" i="2"/>
  <c r="F29" i="2" s="1"/>
  <c r="F26" i="2"/>
  <c r="F45" i="2"/>
  <c r="H31" i="2"/>
  <c r="H29" i="2" s="1"/>
  <c r="G31" i="2"/>
  <c r="G29" i="2" s="1"/>
  <c r="E31" i="2"/>
  <c r="E29" i="2" s="1"/>
  <c r="H26" i="2"/>
  <c r="H45" i="2" s="1"/>
  <c r="G26" i="2"/>
  <c r="G45" i="2" s="1"/>
  <c r="E26" i="2"/>
  <c r="E45" i="2" s="1"/>
  <c r="H20" i="2"/>
  <c r="G20" i="2"/>
  <c r="E20" i="2"/>
  <c r="H17" i="2"/>
  <c r="G17" i="2"/>
  <c r="E17" i="2"/>
  <c r="E46" i="2" s="1"/>
  <c r="H15" i="2"/>
  <c r="G15" i="2"/>
  <c r="E15" i="2"/>
  <c r="H14" i="2"/>
  <c r="H13" i="2" s="1"/>
  <c r="G14" i="2"/>
  <c r="E14" i="2"/>
  <c r="E46" i="13" l="1"/>
  <c r="E47" i="13" s="1"/>
  <c r="F47" i="13"/>
  <c r="G47" i="13"/>
  <c r="H47" i="13"/>
  <c r="F47" i="12"/>
  <c r="G47" i="12"/>
  <c r="H47" i="12"/>
  <c r="E47" i="11"/>
  <c r="F47" i="11"/>
  <c r="G47" i="11"/>
  <c r="H47" i="11"/>
  <c r="G47" i="10"/>
  <c r="E47" i="10"/>
  <c r="F47" i="10"/>
  <c r="H47" i="10"/>
  <c r="G25" i="9"/>
  <c r="F47" i="9"/>
  <c r="G47" i="9"/>
  <c r="H47" i="9"/>
  <c r="H25" i="8"/>
  <c r="F47" i="8"/>
  <c r="G47" i="8"/>
  <c r="H47" i="8"/>
  <c r="E47" i="8"/>
  <c r="E47" i="7"/>
  <c r="F47" i="7"/>
  <c r="G47" i="7"/>
  <c r="H47" i="7"/>
  <c r="F47" i="6"/>
  <c r="E47" i="6"/>
  <c r="G47" i="6"/>
  <c r="H47" i="6"/>
  <c r="H47" i="5"/>
  <c r="F47" i="5"/>
  <c r="G47" i="5"/>
  <c r="F47" i="4"/>
  <c r="G47" i="3"/>
  <c r="F47" i="3"/>
  <c r="H47" i="3"/>
  <c r="H47" i="4"/>
  <c r="E47" i="3"/>
  <c r="E47" i="4"/>
  <c r="G47" i="4"/>
  <c r="H46" i="2"/>
  <c r="H47" i="2" s="1"/>
  <c r="E13" i="2"/>
  <c r="F46" i="2"/>
  <c r="F47" i="2" s="1"/>
  <c r="F25" i="2"/>
  <c r="G46" i="2"/>
  <c r="G47" i="2" s="1"/>
  <c r="G25" i="2"/>
  <c r="G13" i="2"/>
  <c r="E47" i="2"/>
  <c r="H25" i="2"/>
  <c r="E25" i="2"/>
</calcChain>
</file>

<file path=xl/sharedStrings.xml><?xml version="1.0" encoding="utf-8"?>
<sst xmlns="http://schemas.openxmlformats.org/spreadsheetml/2006/main" count="968" uniqueCount="58">
  <si>
    <t>TOTAL</t>
  </si>
  <si>
    <t>Nr. Crt.</t>
  </si>
  <si>
    <t>Program National de Sanatate</t>
  </si>
  <si>
    <t>Unitatea care deruleaza</t>
  </si>
  <si>
    <t>Subprogram</t>
  </si>
  <si>
    <t>Buget de stat</t>
  </si>
  <si>
    <t>Prevedere</t>
  </si>
  <si>
    <t>Finantare</t>
  </si>
  <si>
    <t>Plata</t>
  </si>
  <si>
    <t>DSP</t>
  </si>
  <si>
    <t>JUDET</t>
  </si>
  <si>
    <t>Total</t>
  </si>
  <si>
    <t>I.3.1</t>
  </si>
  <si>
    <t>Preventie</t>
  </si>
  <si>
    <t>I.3.2</t>
  </si>
  <si>
    <t>Tratament</t>
  </si>
  <si>
    <t>Spitalul Jud. de Urg. Targoviste</t>
  </si>
  <si>
    <t>Sp. Jud. de Urg. Targoviste</t>
  </si>
  <si>
    <t>Sp. Municipal Moreni</t>
  </si>
  <si>
    <t>Sp. Or. Gaesti</t>
  </si>
  <si>
    <t>Sp. Or. Pucioasa</t>
  </si>
  <si>
    <t>Mortalitate materna</t>
  </si>
  <si>
    <t>TOTAL DSP</t>
  </si>
  <si>
    <t>TOTAL AAPL</t>
  </si>
  <si>
    <t>TOTAL GENERAL</t>
  </si>
  <si>
    <t>P.N.I.5 inf. nosocomiale</t>
  </si>
  <si>
    <t>Actiuni Prioritare ATI</t>
  </si>
  <si>
    <t>Actiuni Prioritare AVCAc</t>
  </si>
  <si>
    <t>Actiuni Prioritare IE/RE</t>
  </si>
  <si>
    <t>Actiuni Prioritare USTACC</t>
  </si>
  <si>
    <t>P.N. I Vaccinare</t>
  </si>
  <si>
    <t>P.N.II Boli prioritare</t>
  </si>
  <si>
    <t>P.N.V Factori de mediu</t>
  </si>
  <si>
    <t>P.N. XII Promovarea sanatatii</t>
  </si>
  <si>
    <t>P.N. III HIV</t>
  </si>
  <si>
    <t>P.N. IV TBC</t>
  </si>
  <si>
    <t>P.N.XIII Mama si copil</t>
  </si>
  <si>
    <t>PN II RT-PCR</t>
  </si>
  <si>
    <t>P.N.X Vitamina D</t>
  </si>
  <si>
    <t>P.N.VII.1 Screening cancer col uterin</t>
  </si>
  <si>
    <t>PN XII.1.3.1. Lapte praf</t>
  </si>
  <si>
    <t>PN XII.1.1.2. Deficiente auz</t>
  </si>
  <si>
    <t>PN XII.1.3.2. Malnutritie</t>
  </si>
  <si>
    <t>PN XII.1.1.3. Retinopatie</t>
  </si>
  <si>
    <t>PN XII.2.4. Izoimunizare Rh</t>
  </si>
  <si>
    <t xml:space="preserve">DSP              </t>
  </si>
  <si>
    <t>PNS 2023</t>
  </si>
  <si>
    <t>CA</t>
  </si>
  <si>
    <t>CB</t>
  </si>
  <si>
    <t>TOTAL P.N.XIII.</t>
  </si>
  <si>
    <t>15,02,2023</t>
  </si>
  <si>
    <t>15,03,2023</t>
  </si>
  <si>
    <t>03,04,2023</t>
  </si>
  <si>
    <t>03,05,2023</t>
  </si>
  <si>
    <t>08,06,2023</t>
  </si>
  <si>
    <t>07,07,2023</t>
  </si>
  <si>
    <t>03,08,2023</t>
  </si>
  <si>
    <t>31,08,2023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</si>
</sst>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color indexed="17"/>
      <name val="Arial"/>
      <family val="2"/>
      <charset val="1"/>
    </font>
    <font>
      <b/>
      <i/>
      <sz val="10"/>
      <name val="Arial"/>
      <family val="2"/>
      <charset val="1"/>
    </font>
    <font>
      <sz val="10"/>
      <color indexed="12"/>
      <name val="Arial"/>
      <family val="2"/>
      <charset val="1"/>
    </font>
    <font>
      <i/>
      <sz val="10"/>
      <color indexed="12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3" fontId="1" fillId="0" borderId="0" xfId="1" applyNumberFormat="1"/>
    <xf numFmtId="0" fontId="3" fillId="0" borderId="0" xfId="1" applyFont="1" applyAlignment="1">
      <alignment horizontal="center"/>
    </xf>
    <xf numFmtId="0" fontId="1" fillId="0" borderId="4" xfId="1" applyBorder="1"/>
    <xf numFmtId="0" fontId="4" fillId="0" borderId="5" xfId="1" applyFont="1" applyBorder="1" applyAlignment="1">
      <alignment wrapText="1"/>
    </xf>
    <xf numFmtId="0" fontId="4" fillId="0" borderId="6" xfId="1" applyFont="1" applyBorder="1"/>
    <xf numFmtId="0" fontId="4" fillId="0" borderId="7" xfId="1" applyFont="1" applyBorder="1"/>
    <xf numFmtId="0" fontId="1" fillId="0" borderId="9" xfId="1" applyBorder="1"/>
    <xf numFmtId="0" fontId="4" fillId="0" borderId="1" xfId="1" applyFont="1" applyBorder="1" applyAlignment="1">
      <alignment wrapText="1"/>
    </xf>
    <xf numFmtId="0" fontId="4" fillId="0" borderId="10" xfId="1" applyFont="1" applyBorder="1"/>
    <xf numFmtId="0" fontId="4" fillId="0" borderId="11" xfId="1" applyFont="1" applyBorder="1"/>
    <xf numFmtId="0" fontId="1" fillId="0" borderId="13" xfId="1" applyBorder="1"/>
    <xf numFmtId="0" fontId="4" fillId="0" borderId="14" xfId="1" applyFont="1" applyBorder="1"/>
    <xf numFmtId="0" fontId="4" fillId="0" borderId="15" xfId="1" applyFont="1" applyBorder="1"/>
    <xf numFmtId="0" fontId="3" fillId="0" borderId="18" xfId="1" applyFont="1" applyBorder="1"/>
    <xf numFmtId="0" fontId="3" fillId="2" borderId="19" xfId="1" applyFont="1" applyFill="1" applyBorder="1" applyAlignment="1">
      <alignment wrapText="1"/>
    </xf>
    <xf numFmtId="0" fontId="3" fillId="2" borderId="20" xfId="1" applyFont="1" applyFill="1" applyBorder="1" applyAlignment="1">
      <alignment horizontal="right"/>
    </xf>
    <xf numFmtId="0" fontId="3" fillId="2" borderId="21" xfId="1" applyFont="1" applyFill="1" applyBorder="1"/>
    <xf numFmtId="0" fontId="3" fillId="0" borderId="24" xfId="1" applyFont="1" applyBorder="1"/>
    <xf numFmtId="0" fontId="3" fillId="0" borderId="25" xfId="1" applyFont="1" applyBorder="1" applyAlignment="1">
      <alignment wrapText="1"/>
    </xf>
    <xf numFmtId="0" fontId="3" fillId="0" borderId="26" xfId="1" applyFont="1" applyBorder="1" applyAlignment="1">
      <alignment horizontal="right"/>
    </xf>
    <xf numFmtId="0" fontId="5" fillId="0" borderId="27" xfId="1" applyFont="1" applyBorder="1"/>
    <xf numFmtId="0" fontId="3" fillId="0" borderId="29" xfId="1" applyFont="1" applyBorder="1" applyAlignment="1">
      <alignment horizontal="right"/>
    </xf>
    <xf numFmtId="0" fontId="5" fillId="0" borderId="30" xfId="1" applyFont="1" applyBorder="1"/>
    <xf numFmtId="0" fontId="1" fillId="0" borderId="24" xfId="1" applyBorder="1"/>
    <xf numFmtId="0" fontId="1" fillId="0" borderId="25" xfId="1" applyBorder="1" applyAlignment="1">
      <alignment wrapText="1"/>
    </xf>
    <xf numFmtId="0" fontId="4" fillId="3" borderId="33" xfId="1" applyFont="1" applyFill="1" applyBorder="1"/>
    <xf numFmtId="0" fontId="4" fillId="3" borderId="34" xfId="1" applyFont="1" applyFill="1" applyBorder="1"/>
    <xf numFmtId="0" fontId="1" fillId="0" borderId="35" xfId="1" applyBorder="1"/>
    <xf numFmtId="0" fontId="1" fillId="0" borderId="36" xfId="1" applyBorder="1" applyAlignment="1">
      <alignment wrapText="1"/>
    </xf>
    <xf numFmtId="0" fontId="6" fillId="4" borderId="4" xfId="1" applyFont="1" applyFill="1" applyBorder="1"/>
    <xf numFmtId="0" fontId="6" fillId="4" borderId="8" xfId="1" applyFont="1" applyFill="1" applyBorder="1"/>
    <xf numFmtId="0" fontId="6" fillId="0" borderId="3" xfId="1" applyFont="1" applyBorder="1" applyAlignment="1">
      <alignment horizontal="right"/>
    </xf>
    <xf numFmtId="0" fontId="7" fillId="0" borderId="12" xfId="1" applyFont="1" applyBorder="1"/>
    <xf numFmtId="0" fontId="1" fillId="0" borderId="15" xfId="1" applyBorder="1"/>
    <xf numFmtId="0" fontId="1" fillId="0" borderId="37" xfId="1" applyBorder="1" applyAlignment="1">
      <alignment wrapText="1"/>
    </xf>
    <xf numFmtId="0" fontId="6" fillId="0" borderId="31" xfId="1" applyFont="1" applyBorder="1" applyAlignment="1">
      <alignment horizontal="right"/>
    </xf>
    <xf numFmtId="0" fontId="7" fillId="0" borderId="30" xfId="1" applyFont="1" applyBorder="1"/>
    <xf numFmtId="0" fontId="3" fillId="0" borderId="38" xfId="1" applyFont="1" applyBorder="1"/>
    <xf numFmtId="0" fontId="3" fillId="2" borderId="22" xfId="1" applyFont="1" applyFill="1" applyBorder="1" applyAlignment="1">
      <alignment wrapText="1"/>
    </xf>
    <xf numFmtId="0" fontId="3" fillId="2" borderId="23" xfId="1" applyFont="1" applyFill="1" applyBorder="1"/>
    <xf numFmtId="0" fontId="1" fillId="5" borderId="18" xfId="1" applyFill="1" applyBorder="1"/>
    <xf numFmtId="0" fontId="1" fillId="5" borderId="28" xfId="1" applyFill="1" applyBorder="1" applyAlignment="1">
      <alignment wrapText="1"/>
    </xf>
    <xf numFmtId="0" fontId="6" fillId="5" borderId="2" xfId="1" applyFont="1" applyFill="1" applyBorder="1"/>
    <xf numFmtId="0" fontId="1" fillId="6" borderId="18" xfId="1" applyFill="1" applyBorder="1"/>
    <xf numFmtId="0" fontId="1" fillId="6" borderId="9" xfId="1" applyFill="1" applyBorder="1"/>
    <xf numFmtId="0" fontId="6" fillId="6" borderId="1" xfId="1" applyFont="1" applyFill="1" applyBorder="1"/>
    <xf numFmtId="0" fontId="1" fillId="7" borderId="18" xfId="1" applyFill="1" applyBorder="1"/>
    <xf numFmtId="0" fontId="1" fillId="7" borderId="9" xfId="1" applyFill="1" applyBorder="1"/>
    <xf numFmtId="0" fontId="6" fillId="7" borderId="1" xfId="1" applyFont="1" applyFill="1" applyBorder="1"/>
    <xf numFmtId="0" fontId="1" fillId="8" borderId="18" xfId="1" applyFill="1" applyBorder="1"/>
    <xf numFmtId="0" fontId="1" fillId="8" borderId="13" xfId="1" applyFill="1" applyBorder="1"/>
    <xf numFmtId="0" fontId="6" fillId="8" borderId="16" xfId="1" applyFont="1" applyFill="1" applyBorder="1"/>
    <xf numFmtId="0" fontId="3" fillId="2" borderId="22" xfId="1" applyFont="1" applyFill="1" applyBorder="1"/>
    <xf numFmtId="0" fontId="3" fillId="2" borderId="23" xfId="1" applyFont="1" applyFill="1" applyBorder="1" applyAlignment="1">
      <alignment horizontal="right"/>
    </xf>
    <xf numFmtId="0" fontId="4" fillId="3" borderId="5" xfId="1" applyFont="1" applyFill="1" applyBorder="1"/>
    <xf numFmtId="0" fontId="1" fillId="0" borderId="28" xfId="1" applyBorder="1"/>
    <xf numFmtId="0" fontId="4" fillId="3" borderId="2" xfId="1" applyFont="1" applyFill="1" applyBorder="1"/>
    <xf numFmtId="0" fontId="6" fillId="5" borderId="1" xfId="1" applyFont="1" applyFill="1" applyBorder="1"/>
    <xf numFmtId="0" fontId="6" fillId="0" borderId="1" xfId="1" applyFont="1" applyBorder="1"/>
    <xf numFmtId="0" fontId="1" fillId="0" borderId="31" xfId="1" applyBorder="1"/>
    <xf numFmtId="0" fontId="6" fillId="0" borderId="32" xfId="1" applyFont="1" applyBorder="1"/>
    <xf numFmtId="0" fontId="6" fillId="0" borderId="22" xfId="1" applyFont="1" applyBorder="1"/>
    <xf numFmtId="0" fontId="6" fillId="0" borderId="40" xfId="1" applyFont="1" applyBorder="1"/>
    <xf numFmtId="0" fontId="4" fillId="0" borderId="41" xfId="1" applyFont="1" applyBorder="1"/>
    <xf numFmtId="0" fontId="6" fillId="0" borderId="41" xfId="1" applyFont="1" applyBorder="1"/>
    <xf numFmtId="0" fontId="8" fillId="0" borderId="42" xfId="1" applyFont="1" applyBorder="1"/>
    <xf numFmtId="0" fontId="6" fillId="5" borderId="27" xfId="1" applyFont="1" applyFill="1" applyBorder="1"/>
    <xf numFmtId="0" fontId="6" fillId="6" borderId="12" xfId="1" applyFont="1" applyFill="1" applyBorder="1"/>
    <xf numFmtId="0" fontId="6" fillId="7" borderId="12" xfId="1" applyFont="1" applyFill="1" applyBorder="1"/>
    <xf numFmtId="0" fontId="6" fillId="8" borderId="17" xfId="1" applyFont="1" applyFill="1" applyBorder="1"/>
    <xf numFmtId="0" fontId="4" fillId="3" borderId="8" xfId="1" applyFont="1" applyFill="1" applyBorder="1" applyAlignment="1">
      <alignment wrapText="1"/>
    </xf>
    <xf numFmtId="0" fontId="4" fillId="3" borderId="27" xfId="1" applyFont="1" applyFill="1" applyBorder="1" applyAlignment="1">
      <alignment wrapText="1"/>
    </xf>
    <xf numFmtId="0" fontId="6" fillId="5" borderId="12" xfId="1" applyFont="1" applyFill="1" applyBorder="1"/>
    <xf numFmtId="0" fontId="6" fillId="0" borderId="12" xfId="1" applyFont="1" applyBorder="1"/>
    <xf numFmtId="0" fontId="6" fillId="0" borderId="30" xfId="1" applyFont="1" applyBorder="1"/>
    <xf numFmtId="0" fontId="6" fillId="0" borderId="42" xfId="1" applyFont="1" applyBorder="1" applyAlignment="1">
      <alignment horizontal="left"/>
    </xf>
    <xf numFmtId="0" fontId="6" fillId="0" borderId="67" xfId="1" applyFont="1" applyBorder="1" applyAlignment="1">
      <alignment horizontal="left"/>
    </xf>
    <xf numFmtId="0" fontId="3" fillId="0" borderId="3" xfId="1" applyFont="1" applyBorder="1" applyAlignment="1">
      <alignment horizontal="center" wrapText="1"/>
    </xf>
    <xf numFmtId="0" fontId="3" fillId="0" borderId="86" xfId="1" applyFont="1" applyBorder="1" applyAlignment="1">
      <alignment horizontal="center" wrapText="1"/>
    </xf>
    <xf numFmtId="0" fontId="3" fillId="0" borderId="87" xfId="1" applyFont="1" applyBorder="1" applyAlignment="1">
      <alignment horizontal="center" wrapText="1"/>
    </xf>
    <xf numFmtId="3" fontId="3" fillId="0" borderId="76" xfId="1" applyNumberFormat="1" applyFont="1" applyBorder="1" applyAlignment="1">
      <alignment horizontal="center"/>
    </xf>
    <xf numFmtId="3" fontId="3" fillId="0" borderId="94" xfId="1" applyNumberFormat="1" applyFont="1" applyBorder="1" applyAlignment="1">
      <alignment horizontal="center"/>
    </xf>
    <xf numFmtId="3" fontId="0" fillId="0" borderId="59" xfId="0" applyNumberFormat="1" applyBorder="1"/>
    <xf numFmtId="3" fontId="0" fillId="0" borderId="83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3" fontId="0" fillId="0" borderId="54" xfId="0" applyNumberFormat="1" applyBorder="1"/>
    <xf numFmtId="3" fontId="0" fillId="0" borderId="80" xfId="0" applyNumberFormat="1" applyBorder="1"/>
    <xf numFmtId="3" fontId="0" fillId="0" borderId="49" xfId="0" applyNumberFormat="1" applyBorder="1"/>
    <xf numFmtId="3" fontId="0" fillId="0" borderId="55" xfId="0" applyNumberFormat="1" applyBorder="1"/>
    <xf numFmtId="3" fontId="0" fillId="0" borderId="56" xfId="0" applyNumberFormat="1" applyBorder="1"/>
    <xf numFmtId="3" fontId="0" fillId="0" borderId="81" xfId="0" applyNumberFormat="1" applyBorder="1"/>
    <xf numFmtId="3" fontId="0" fillId="0" borderId="57" xfId="0" applyNumberFormat="1" applyBorder="1"/>
    <xf numFmtId="3" fontId="0" fillId="0" borderId="58" xfId="0" applyNumberFormat="1" applyBorder="1"/>
    <xf numFmtId="3" fontId="0" fillId="9" borderId="46" xfId="0" applyNumberFormat="1" applyFill="1" applyBorder="1"/>
    <xf numFmtId="3" fontId="0" fillId="9" borderId="82" xfId="0" applyNumberFormat="1" applyFill="1" applyBorder="1"/>
    <xf numFmtId="3" fontId="0" fillId="9" borderId="47" xfId="0" applyNumberFormat="1" applyFill="1" applyBorder="1"/>
    <xf numFmtId="3" fontId="0" fillId="9" borderId="48" xfId="0" applyNumberFormat="1" applyFill="1" applyBorder="1"/>
    <xf numFmtId="3" fontId="4" fillId="3" borderId="46" xfId="1" applyNumberFormat="1" applyFont="1" applyFill="1" applyBorder="1"/>
    <xf numFmtId="3" fontId="4" fillId="3" borderId="82" xfId="1" applyNumberFormat="1" applyFont="1" applyFill="1" applyBorder="1"/>
    <xf numFmtId="3" fontId="4" fillId="3" borderId="47" xfId="1" applyNumberFormat="1" applyFont="1" applyFill="1" applyBorder="1"/>
    <xf numFmtId="3" fontId="4" fillId="3" borderId="48" xfId="1" applyNumberFormat="1" applyFont="1" applyFill="1" applyBorder="1"/>
    <xf numFmtId="3" fontId="6" fillId="4" borderId="59" xfId="1" applyNumberFormat="1" applyFont="1" applyFill="1" applyBorder="1"/>
    <xf numFmtId="3" fontId="6" fillId="4" borderId="83" xfId="1" applyNumberFormat="1" applyFont="1" applyFill="1" applyBorder="1"/>
    <xf numFmtId="3" fontId="6" fillId="4" borderId="60" xfId="1" applyNumberFormat="1" applyFont="1" applyFill="1" applyBorder="1"/>
    <xf numFmtId="3" fontId="6" fillId="4" borderId="61" xfId="1" applyNumberFormat="1" applyFont="1" applyFill="1" applyBorder="1"/>
    <xf numFmtId="3" fontId="3" fillId="2" borderId="46" xfId="1" applyNumberFormat="1" applyFont="1" applyFill="1" applyBorder="1"/>
    <xf numFmtId="3" fontId="3" fillId="2" borderId="82" xfId="1" applyNumberFormat="1" applyFont="1" applyFill="1" applyBorder="1"/>
    <xf numFmtId="3" fontId="3" fillId="2" borderId="47" xfId="1" applyNumberFormat="1" applyFont="1" applyFill="1" applyBorder="1"/>
    <xf numFmtId="3" fontId="3" fillId="2" borderId="48" xfId="1" applyNumberFormat="1" applyFont="1" applyFill="1" applyBorder="1"/>
    <xf numFmtId="3" fontId="1" fillId="5" borderId="59" xfId="1" applyNumberFormat="1" applyFill="1" applyBorder="1"/>
    <xf numFmtId="3" fontId="1" fillId="5" borderId="83" xfId="1" applyNumberFormat="1" applyFill="1" applyBorder="1"/>
    <xf numFmtId="3" fontId="12" fillId="5" borderId="60" xfId="1" applyNumberFormat="1" applyFont="1" applyFill="1" applyBorder="1"/>
    <xf numFmtId="3" fontId="1" fillId="5" borderId="61" xfId="1" applyNumberFormat="1" applyFill="1" applyBorder="1"/>
    <xf numFmtId="3" fontId="1" fillId="6" borderId="54" xfId="1" applyNumberFormat="1" applyFill="1" applyBorder="1"/>
    <xf numFmtId="3" fontId="1" fillId="6" borderId="80" xfId="1" applyNumberFormat="1" applyFill="1" applyBorder="1"/>
    <xf numFmtId="3" fontId="1" fillId="6" borderId="49" xfId="1" applyNumberFormat="1" applyFill="1" applyBorder="1"/>
    <xf numFmtId="3" fontId="1" fillId="6" borderId="55" xfId="1" applyNumberFormat="1" applyFill="1" applyBorder="1"/>
    <xf numFmtId="3" fontId="1" fillId="7" borderId="54" xfId="1" applyNumberFormat="1" applyFill="1" applyBorder="1"/>
    <xf numFmtId="3" fontId="1" fillId="7" borderId="80" xfId="1" applyNumberFormat="1" applyFill="1" applyBorder="1"/>
    <xf numFmtId="3" fontId="1" fillId="7" borderId="49" xfId="1" applyNumberFormat="1" applyFill="1" applyBorder="1"/>
    <xf numFmtId="3" fontId="1" fillId="7" borderId="55" xfId="1" applyNumberFormat="1" applyFill="1" applyBorder="1"/>
    <xf numFmtId="3" fontId="1" fillId="8" borderId="56" xfId="1" applyNumberFormat="1" applyFill="1" applyBorder="1"/>
    <xf numFmtId="3" fontId="1" fillId="8" borderId="81" xfId="1" applyNumberFormat="1" applyFill="1" applyBorder="1"/>
    <xf numFmtId="3" fontId="1" fillId="8" borderId="57" xfId="1" applyNumberFormat="1" applyFill="1" applyBorder="1"/>
    <xf numFmtId="3" fontId="1" fillId="8" borderId="58" xfId="1" applyNumberFormat="1" applyFill="1" applyBorder="1"/>
    <xf numFmtId="3" fontId="4" fillId="3" borderId="51" xfId="1" applyNumberFormat="1" applyFont="1" applyFill="1" applyBorder="1"/>
    <xf numFmtId="3" fontId="4" fillId="3" borderId="79" xfId="1" applyNumberFormat="1" applyFont="1" applyFill="1" applyBorder="1"/>
    <xf numFmtId="3" fontId="4" fillId="3" borderId="52" xfId="1" applyNumberFormat="1" applyFont="1" applyFill="1" applyBorder="1"/>
    <xf numFmtId="3" fontId="4" fillId="3" borderId="53" xfId="1" applyNumberFormat="1" applyFont="1" applyFill="1" applyBorder="1"/>
    <xf numFmtId="3" fontId="4" fillId="3" borderId="54" xfId="1" applyNumberFormat="1" applyFont="1" applyFill="1" applyBorder="1"/>
    <xf numFmtId="3" fontId="4" fillId="3" borderId="80" xfId="1" applyNumberFormat="1" applyFont="1" applyFill="1" applyBorder="1"/>
    <xf numFmtId="3" fontId="4" fillId="3" borderId="49" xfId="1" applyNumberFormat="1" applyFont="1" applyFill="1" applyBorder="1"/>
    <xf numFmtId="3" fontId="4" fillId="3" borderId="55" xfId="1" applyNumberFormat="1" applyFont="1" applyFill="1" applyBorder="1"/>
    <xf numFmtId="3" fontId="6" fillId="5" borderId="54" xfId="1" applyNumberFormat="1" applyFont="1" applyFill="1" applyBorder="1"/>
    <xf numFmtId="3" fontId="6" fillId="5" borderId="80" xfId="1" applyNumberFormat="1" applyFont="1" applyFill="1" applyBorder="1"/>
    <xf numFmtId="3" fontId="6" fillId="5" borderId="49" xfId="1" applyNumberFormat="1" applyFont="1" applyFill="1" applyBorder="1"/>
    <xf numFmtId="3" fontId="6" fillId="5" borderId="55" xfId="1" applyNumberFormat="1" applyFont="1" applyFill="1" applyBorder="1"/>
    <xf numFmtId="3" fontId="0" fillId="0" borderId="74" xfId="0" applyNumberFormat="1" applyBorder="1"/>
    <xf numFmtId="3" fontId="0" fillId="0" borderId="75" xfId="0" applyNumberFormat="1" applyBorder="1"/>
    <xf numFmtId="3" fontId="1" fillId="5" borderId="60" xfId="1" applyNumberFormat="1" applyFill="1" applyBorder="1"/>
    <xf numFmtId="3" fontId="0" fillId="0" borderId="76" xfId="0" applyNumberFormat="1" applyBorder="1"/>
    <xf numFmtId="3" fontId="0" fillId="0" borderId="84" xfId="0" applyNumberFormat="1" applyBorder="1"/>
    <xf numFmtId="3" fontId="0" fillId="0" borderId="77" xfId="0" applyNumberFormat="1" applyBorder="1"/>
    <xf numFmtId="3" fontId="0" fillId="0" borderId="78" xfId="0" applyNumberFormat="1" applyBorder="1"/>
    <xf numFmtId="3" fontId="0" fillId="0" borderId="97" xfId="0" applyNumberFormat="1" applyBorder="1"/>
    <xf numFmtId="3" fontId="0" fillId="0" borderId="98" xfId="0" applyNumberFormat="1" applyBorder="1"/>
    <xf numFmtId="3" fontId="0" fillId="0" borderId="99" xfId="0" applyNumberFormat="1" applyBorder="1"/>
    <xf numFmtId="3" fontId="0" fillId="0" borderId="100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101" xfId="0" applyNumberFormat="1" applyBorder="1"/>
    <xf numFmtId="3" fontId="0" fillId="0" borderId="104" xfId="0" applyNumberFormat="1" applyBorder="1"/>
    <xf numFmtId="3" fontId="0" fillId="0" borderId="102" xfId="0" applyNumberFormat="1" applyBorder="1"/>
    <xf numFmtId="3" fontId="0" fillId="0" borderId="103" xfId="0" applyNumberFormat="1" applyBorder="1"/>
    <xf numFmtId="3" fontId="0" fillId="0" borderId="82" xfId="0" applyNumberFormat="1" applyBorder="1"/>
    <xf numFmtId="3" fontId="0" fillId="0" borderId="62" xfId="0" applyNumberFormat="1" applyBorder="1"/>
    <xf numFmtId="3" fontId="0" fillId="0" borderId="85" xfId="0" applyNumberFormat="1" applyBorder="1"/>
    <xf numFmtId="3" fontId="0" fillId="0" borderId="63" xfId="0" applyNumberFormat="1" applyBorder="1"/>
    <xf numFmtId="3" fontId="0" fillId="0" borderId="64" xfId="0" applyNumberFormat="1" applyBorder="1"/>
    <xf numFmtId="3" fontId="10" fillId="0" borderId="46" xfId="0" applyNumberFormat="1" applyFont="1" applyBorder="1"/>
    <xf numFmtId="3" fontId="10" fillId="0" borderId="50" xfId="0" applyNumberFormat="1" applyFont="1" applyBorder="1"/>
    <xf numFmtId="3" fontId="11" fillId="0" borderId="46" xfId="0" applyNumberFormat="1" applyFont="1" applyBorder="1"/>
    <xf numFmtId="3" fontId="11" fillId="0" borderId="50" xfId="0" applyNumberFormat="1" applyFont="1" applyBorder="1"/>
    <xf numFmtId="3" fontId="9" fillId="0" borderId="65" xfId="0" applyNumberFormat="1" applyFont="1" applyBorder="1"/>
    <xf numFmtId="3" fontId="9" fillId="0" borderId="50" xfId="0" applyNumberFormat="1" applyFont="1" applyBorder="1"/>
    <xf numFmtId="3" fontId="9" fillId="0" borderId="66" xfId="0" applyNumberFormat="1" applyFont="1" applyBorder="1"/>
    <xf numFmtId="0" fontId="6" fillId="0" borderId="42" xfId="1" applyFont="1" applyBorder="1" applyAlignment="1">
      <alignment horizontal="left"/>
    </xf>
    <xf numFmtId="0" fontId="6" fillId="0" borderId="67" xfId="1" applyFont="1" applyBorder="1" applyAlignment="1">
      <alignment horizontal="left"/>
    </xf>
    <xf numFmtId="3" fontId="3" fillId="0" borderId="92" xfId="1" applyNumberFormat="1" applyFont="1" applyBorder="1" applyAlignment="1">
      <alignment horizontal="center"/>
    </xf>
    <xf numFmtId="3" fontId="3" fillId="0" borderId="93" xfId="1" applyNumberFormat="1" applyFont="1" applyBorder="1" applyAlignment="1">
      <alignment horizontal="center"/>
    </xf>
    <xf numFmtId="0" fontId="3" fillId="0" borderId="95" xfId="1" applyFont="1" applyBorder="1" applyAlignment="1">
      <alignment horizontal="center"/>
    </xf>
    <xf numFmtId="0" fontId="3" fillId="0" borderId="96" xfId="1" applyFont="1" applyBorder="1" applyAlignment="1">
      <alignment horizontal="center"/>
    </xf>
    <xf numFmtId="1" fontId="3" fillId="5" borderId="43" xfId="1" applyNumberFormat="1" applyFont="1" applyFill="1" applyBorder="1" applyAlignment="1">
      <alignment horizontal="center"/>
    </xf>
    <xf numFmtId="1" fontId="3" fillId="5" borderId="44" xfId="1" applyNumberFormat="1" applyFont="1" applyFill="1" applyBorder="1" applyAlignment="1">
      <alignment horizontal="center"/>
    </xf>
    <xf numFmtId="1" fontId="3" fillId="5" borderId="45" xfId="1" applyNumberFormat="1" applyFont="1" applyFill="1" applyBorder="1" applyAlignment="1">
      <alignment horizontal="center"/>
    </xf>
    <xf numFmtId="0" fontId="3" fillId="0" borderId="73" xfId="1" applyFont="1" applyBorder="1" applyAlignment="1">
      <alignment horizontal="center" wrapText="1"/>
    </xf>
    <xf numFmtId="0" fontId="3" fillId="0" borderId="39" xfId="1" applyFont="1" applyBorder="1" applyAlignment="1">
      <alignment horizontal="center" wrapText="1"/>
    </xf>
    <xf numFmtId="0" fontId="3" fillId="0" borderId="71" xfId="1" applyFont="1" applyBorder="1" applyAlignment="1">
      <alignment horizontal="center" wrapText="1"/>
    </xf>
    <xf numFmtId="0" fontId="3" fillId="0" borderId="72" xfId="1" applyFont="1" applyBorder="1" applyAlignment="1">
      <alignment horizontal="center" wrapText="1"/>
    </xf>
    <xf numFmtId="0" fontId="3" fillId="0" borderId="69" xfId="1" applyFont="1" applyBorder="1" applyAlignment="1">
      <alignment horizontal="center" wrapText="1"/>
    </xf>
    <xf numFmtId="0" fontId="3" fillId="0" borderId="70" xfId="1" applyFont="1" applyBorder="1" applyAlignment="1">
      <alignment horizontal="center" wrapText="1"/>
    </xf>
    <xf numFmtId="0" fontId="3" fillId="0" borderId="68" xfId="1" applyFont="1" applyBorder="1" applyAlignment="1">
      <alignment horizontal="center"/>
    </xf>
    <xf numFmtId="0" fontId="3" fillId="0" borderId="88" xfId="1" applyFont="1" applyBorder="1" applyAlignment="1">
      <alignment horizontal="center"/>
    </xf>
    <xf numFmtId="0" fontId="3" fillId="0" borderId="89" xfId="1" applyFont="1" applyBorder="1" applyAlignment="1">
      <alignment horizontal="center"/>
    </xf>
    <xf numFmtId="0" fontId="3" fillId="0" borderId="90" xfId="1" applyFont="1" applyBorder="1" applyAlignment="1">
      <alignment horizontal="center"/>
    </xf>
    <xf numFmtId="0" fontId="3" fillId="0" borderId="91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 t="s">
        <v>50</v>
      </c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2186000</v>
      </c>
      <c r="G7" s="87">
        <v>416000</v>
      </c>
      <c r="H7" s="88">
        <v>416000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26000</v>
      </c>
      <c r="G8" s="91">
        <v>0</v>
      </c>
      <c r="H8" s="92">
        <v>0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22000</v>
      </c>
      <c r="G10" s="91">
        <v>0</v>
      </c>
      <c r="H10" s="92">
        <v>0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2000</v>
      </c>
      <c r="G11" s="91">
        <v>0</v>
      </c>
      <c r="H11" s="92">
        <v>0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3681000</v>
      </c>
      <c r="F13" s="98">
        <f>SUM(F14:F15)</f>
        <v>3119000</v>
      </c>
      <c r="G13" s="99">
        <f>SUM(G14:G15)</f>
        <v>988169</v>
      </c>
      <c r="H13" s="100">
        <f>SUM(H14:H15)</f>
        <v>988169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4000</v>
      </c>
      <c r="G14" s="87">
        <f>G16+G18</f>
        <v>0</v>
      </c>
      <c r="H14" s="88">
        <f>H16+H18</f>
        <v>0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3675000</v>
      </c>
      <c r="F15" s="94">
        <f>F19</f>
        <v>3115000</v>
      </c>
      <c r="G15" s="95">
        <f>G19</f>
        <v>988169</v>
      </c>
      <c r="H15" s="96">
        <f>SUM(H19)</f>
        <v>988169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4000</v>
      </c>
      <c r="G16" s="103">
        <v>0</v>
      </c>
      <c r="H16" s="104">
        <v>0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3675000</v>
      </c>
      <c r="F17" s="106">
        <f>SUM(F18:F19)</f>
        <v>3115000</v>
      </c>
      <c r="G17" s="107">
        <f>SUM(G18:G19)</f>
        <v>988169</v>
      </c>
      <c r="H17" s="108">
        <f>SUM(H18:H19)</f>
        <v>988169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3675000</v>
      </c>
      <c r="F19" s="94">
        <v>3115000</v>
      </c>
      <c r="G19" s="95">
        <v>988169</v>
      </c>
      <c r="H19" s="96">
        <v>988169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273000</v>
      </c>
      <c r="G20" s="111">
        <f>SUM(G21:G24)</f>
        <v>12397</v>
      </c>
      <c r="H20" s="112">
        <f>SUM(H21:H24)</f>
        <v>12397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375000</v>
      </c>
      <c r="F21" s="114">
        <v>178000</v>
      </c>
      <c r="G21" s="115">
        <v>12397</v>
      </c>
      <c r="H21" s="116">
        <v>12397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25000</v>
      </c>
      <c r="G22" s="119">
        <v>0</v>
      </c>
      <c r="H22" s="120">
        <v>0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30000</v>
      </c>
      <c r="G23" s="123">
        <v>0</v>
      </c>
      <c r="H23" s="124">
        <v>0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70000</v>
      </c>
      <c r="F24" s="126">
        <v>40000</v>
      </c>
      <c r="G24" s="127">
        <v>0</v>
      </c>
      <c r="H24" s="128">
        <v>0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21000</v>
      </c>
      <c r="G25" s="111">
        <f>G26+G29</f>
        <v>0</v>
      </c>
      <c r="H25" s="112">
        <f>H26+H29</f>
        <v>0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0</v>
      </c>
      <c r="H26" s="132">
        <f>SUM(H27:H28)</f>
        <v>0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0</v>
      </c>
      <c r="H27" s="136">
        <v>0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16000</v>
      </c>
      <c r="G29" s="139">
        <f>G30+G31+G36+G37</f>
        <v>0</v>
      </c>
      <c r="H29" s="140">
        <f>H30+H31+H36+H37</f>
        <v>0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6000</v>
      </c>
      <c r="G30" s="91">
        <v>0</v>
      </c>
      <c r="H30" s="92">
        <v>0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2000</v>
      </c>
      <c r="G31" s="91">
        <f>SUM(G32:G35)</f>
        <v>0</v>
      </c>
      <c r="H31" s="142">
        <f t="shared" ref="H31" si="0">SUM(H32:H35)</f>
        <v>0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2000</v>
      </c>
      <c r="G32" s="143">
        <v>0</v>
      </c>
      <c r="H32" s="116">
        <v>0</v>
      </c>
    </row>
    <row r="33" spans="1:8" ht="15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2000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6000</v>
      </c>
      <c r="G37" s="146">
        <v>0</v>
      </c>
      <c r="H37" s="147">
        <v>0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300000</v>
      </c>
      <c r="F38" s="149">
        <v>300000</v>
      </c>
      <c r="G38" s="150">
        <v>0</v>
      </c>
      <c r="H38" s="151">
        <v>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170000</v>
      </c>
      <c r="F39" s="150">
        <v>170000</v>
      </c>
      <c r="G39" s="150">
        <v>0</v>
      </c>
      <c r="H39" s="151">
        <v>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110000</v>
      </c>
      <c r="F41" s="153">
        <v>110000</v>
      </c>
      <c r="G41" s="153">
        <v>0</v>
      </c>
      <c r="H41" s="154">
        <v>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2385000</v>
      </c>
      <c r="F42" s="156">
        <v>1181000</v>
      </c>
      <c r="G42" s="157">
        <v>0</v>
      </c>
      <c r="H42" s="158">
        <v>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2245000</v>
      </c>
      <c r="G45" s="164">
        <f>SUM(G7,G8,G9,G10,G11,G12,G16,G26)</f>
        <v>416000</v>
      </c>
      <c r="H45" s="165">
        <f>SUM(H7,H8,H9,H10,H11,H12,H16,H26)</f>
        <v>416000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7296000</v>
      </c>
      <c r="F46" s="166">
        <f>SUM(F17,F20,F29,F38,F39,F43,F44,F40,F41,F42)</f>
        <v>5265000</v>
      </c>
      <c r="G46" s="166">
        <f>SUM(G17,G20,G29,G38,G39,G40,G43,G44,G3,G41,G42)</f>
        <v>1000566</v>
      </c>
      <c r="H46" s="167">
        <f>SUM(H17,H20,H29,H38,H39,H43,H44,H40,H41,H42)</f>
        <v>1000566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10490000</v>
      </c>
      <c r="F47" s="168">
        <f>SUM(F45:F46)</f>
        <v>7510000</v>
      </c>
      <c r="G47" s="169">
        <f>SUM(G45:G46)</f>
        <v>1416566</v>
      </c>
      <c r="H47" s="170">
        <f>SUM(H45:H46)</f>
        <v>1416566</v>
      </c>
    </row>
  </sheetData>
  <sheetProtection selectLockedCells="1" selectUnlockedCells="1"/>
  <mergeCells count="13">
    <mergeCell ref="E3:H3"/>
    <mergeCell ref="A4:A5"/>
    <mergeCell ref="B4:B5"/>
    <mergeCell ref="C4:C5"/>
    <mergeCell ref="D4:D5"/>
    <mergeCell ref="E4:H4"/>
    <mergeCell ref="A44:B44"/>
    <mergeCell ref="E5:F5"/>
    <mergeCell ref="G5:G6"/>
    <mergeCell ref="H5:H6"/>
    <mergeCell ref="A43:B43"/>
    <mergeCell ref="A38:B38"/>
    <mergeCell ref="A39:B3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402A-B3D4-43D0-82C0-50AE960388F0}">
  <dimension ref="A1:H47"/>
  <sheetViews>
    <sheetView topLeftCell="A10" zoomScale="130" zoomScaleNormal="130" workbookViewId="0">
      <selection activeCell="A10"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3" bestFit="1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/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3010000</v>
      </c>
      <c r="G7" s="87">
        <v>1583486</v>
      </c>
      <c r="H7" s="88">
        <v>1583486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130000</v>
      </c>
      <c r="G8" s="91">
        <v>25084</v>
      </c>
      <c r="H8" s="92">
        <v>25084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39000</v>
      </c>
      <c r="G10" s="91">
        <v>24478</v>
      </c>
      <c r="H10" s="92">
        <v>24478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4000</v>
      </c>
      <c r="G11" s="91">
        <v>1618</v>
      </c>
      <c r="H11" s="92">
        <v>1618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5276000</v>
      </c>
      <c r="F13" s="98">
        <f>SUM(F14:F15)</f>
        <v>5276000</v>
      </c>
      <c r="G13" s="99">
        <f>SUM(G14:G15)</f>
        <v>4710052</v>
      </c>
      <c r="H13" s="100">
        <f>SUM(H14:H15)</f>
        <v>4710052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6000</v>
      </c>
      <c r="G14" s="87">
        <f>G16+G18</f>
        <v>3742</v>
      </c>
      <c r="H14" s="88">
        <f>H16+H18</f>
        <v>3742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5270000</v>
      </c>
      <c r="F15" s="94">
        <f>F19</f>
        <v>5270000</v>
      </c>
      <c r="G15" s="95">
        <f>G19</f>
        <v>4706310</v>
      </c>
      <c r="H15" s="96">
        <f>SUM(H19)</f>
        <v>4706310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6000</v>
      </c>
      <c r="G16" s="103">
        <v>3742</v>
      </c>
      <c r="H16" s="104">
        <v>3742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5270000</v>
      </c>
      <c r="F17" s="106">
        <f>SUM(F18:F19)</f>
        <v>5270000</v>
      </c>
      <c r="G17" s="107">
        <f>SUM(G18:G19)</f>
        <v>4706310</v>
      </c>
      <c r="H17" s="108">
        <f>SUM(H18:H19)</f>
        <v>4706310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5270000</v>
      </c>
      <c r="F19" s="94">
        <v>5270000</v>
      </c>
      <c r="G19" s="95">
        <v>4706310</v>
      </c>
      <c r="H19" s="96">
        <v>4706310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525000</v>
      </c>
      <c r="G20" s="111">
        <f>SUM(G21:G24)</f>
        <v>307059</v>
      </c>
      <c r="H20" s="112">
        <f>SUM(H21:H24)</f>
        <v>307059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397000</v>
      </c>
      <c r="F21" s="114">
        <v>397000</v>
      </c>
      <c r="G21" s="115">
        <v>252723</v>
      </c>
      <c r="H21" s="116">
        <v>252723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35000</v>
      </c>
      <c r="G22" s="119">
        <v>21756</v>
      </c>
      <c r="H22" s="120">
        <v>21756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53000</v>
      </c>
      <c r="F23" s="122">
        <v>53000</v>
      </c>
      <c r="G23" s="123">
        <v>18273</v>
      </c>
      <c r="H23" s="124">
        <v>18273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40000</v>
      </c>
      <c r="F24" s="126">
        <v>40000</v>
      </c>
      <c r="G24" s="127">
        <v>14307</v>
      </c>
      <c r="H24" s="128">
        <v>14307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36000</v>
      </c>
      <c r="G25" s="111">
        <f>G26+G29</f>
        <v>21960</v>
      </c>
      <c r="H25" s="112">
        <f>H26+H29</f>
        <v>21960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4979</v>
      </c>
      <c r="H26" s="132">
        <f>SUM(H27:H28)</f>
        <v>4979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4979</v>
      </c>
      <c r="H27" s="136">
        <v>4979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31000</v>
      </c>
      <c r="G29" s="139">
        <f>G30+G31+G36+G37</f>
        <v>16981</v>
      </c>
      <c r="H29" s="140">
        <f>H30+H31+H36+H37</f>
        <v>16981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9000</v>
      </c>
      <c r="G30" s="91">
        <v>8961</v>
      </c>
      <c r="H30" s="92">
        <v>8961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4000</v>
      </c>
      <c r="G31" s="91">
        <f>SUM(G32:G35)</f>
        <v>1095</v>
      </c>
      <c r="H31" s="142">
        <f t="shared" ref="H31" si="0">SUM(H32:H35)</f>
        <v>1095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4000</v>
      </c>
      <c r="G32" s="143">
        <v>1095</v>
      </c>
      <c r="H32" s="116">
        <v>1095</v>
      </c>
    </row>
    <row r="33" spans="1:8" ht="15" hidden="1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hidden="1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hidden="1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4000</v>
      </c>
      <c r="G36" s="91">
        <v>1120</v>
      </c>
      <c r="H36" s="92">
        <v>1120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14000</v>
      </c>
      <c r="G37" s="146">
        <v>5805</v>
      </c>
      <c r="H37" s="147">
        <v>5805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762000</v>
      </c>
      <c r="F38" s="149">
        <v>762000</v>
      </c>
      <c r="G38" s="150">
        <v>329000</v>
      </c>
      <c r="H38" s="151">
        <v>329000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342000</v>
      </c>
      <c r="F39" s="150">
        <v>342000</v>
      </c>
      <c r="G39" s="150">
        <v>133000</v>
      </c>
      <c r="H39" s="151">
        <v>133000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377000</v>
      </c>
      <c r="F41" s="153">
        <v>377000</v>
      </c>
      <c r="G41" s="153">
        <v>93000</v>
      </c>
      <c r="H41" s="154">
        <v>93000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790000</v>
      </c>
      <c r="F42" s="156">
        <v>790000</v>
      </c>
      <c r="G42" s="157">
        <v>445650</v>
      </c>
      <c r="H42" s="158">
        <v>445650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3194000</v>
      </c>
      <c r="G45" s="164">
        <f>SUM(G7,G8,G9,G10,G11,G12,G16,G26)</f>
        <v>1643387</v>
      </c>
      <c r="H45" s="165">
        <f>SUM(H7,H8,H9,H10,H11,H12,H16,H26)</f>
        <v>1643387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8197000</v>
      </c>
      <c r="F46" s="166">
        <f>SUM(F17,F20,F29,F38,F39,F43,F44,F40,F41,F42)</f>
        <v>8197000</v>
      </c>
      <c r="G46" s="166">
        <f>SUM(G17,G20,G29,G38,G39,G40,G43,G44,G3,G41,G42)</f>
        <v>6031000</v>
      </c>
      <c r="H46" s="167">
        <f>SUM(H17,H20,H29,H38,H39,H43,H44,H40,H41,H42)</f>
        <v>6031000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11391000</v>
      </c>
      <c r="F47" s="168">
        <f>SUM(F45:F46)</f>
        <v>11391000</v>
      </c>
      <c r="G47" s="169">
        <f>SUM(G45:G46)</f>
        <v>7674387</v>
      </c>
      <c r="H47" s="170">
        <f>SUM(H45:H46)</f>
        <v>7674387</v>
      </c>
    </row>
  </sheetData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A233-6F70-455D-812B-8528977CC6F6}">
  <dimension ref="A1:H47"/>
  <sheetViews>
    <sheetView topLeftCell="A7" zoomScale="130" zoomScaleNormal="130" workbookViewId="0">
      <selection activeCell="E15" sqref="E15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3" bestFit="1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/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2549000</v>
      </c>
      <c r="F7" s="86">
        <v>2549000</v>
      </c>
      <c r="G7" s="87">
        <v>1689526</v>
      </c>
      <c r="H7" s="88">
        <v>1689526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69000</v>
      </c>
      <c r="F8" s="90">
        <v>69000</v>
      </c>
      <c r="G8" s="91">
        <v>53019</v>
      </c>
      <c r="H8" s="92">
        <v>53019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57000</v>
      </c>
      <c r="F10" s="90">
        <v>57000</v>
      </c>
      <c r="G10" s="91">
        <v>32112</v>
      </c>
      <c r="H10" s="92">
        <v>32112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4000</v>
      </c>
      <c r="G11" s="91">
        <v>2297</v>
      </c>
      <c r="H11" s="92">
        <v>2297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6742000</v>
      </c>
      <c r="F13" s="98">
        <f>SUM(F14:F15)</f>
        <v>6742000</v>
      </c>
      <c r="G13" s="99">
        <f>SUM(G14:G15)</f>
        <v>5009904</v>
      </c>
      <c r="H13" s="100">
        <f>SUM(H14:H15)</f>
        <v>5009904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10000</v>
      </c>
      <c r="F14" s="86">
        <f>F16+F18</f>
        <v>10000</v>
      </c>
      <c r="G14" s="87">
        <f>G16+G18</f>
        <v>4359</v>
      </c>
      <c r="H14" s="88">
        <f>H16+H18</f>
        <v>4359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6732000</v>
      </c>
      <c r="F15" s="94">
        <f>F19</f>
        <v>6732000</v>
      </c>
      <c r="G15" s="95">
        <f>G19</f>
        <v>5005545</v>
      </c>
      <c r="H15" s="96">
        <f>SUM(H19)</f>
        <v>5005545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10000</v>
      </c>
      <c r="F16" s="102">
        <v>10000</v>
      </c>
      <c r="G16" s="103">
        <v>4359</v>
      </c>
      <c r="H16" s="104">
        <v>4359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6732000</v>
      </c>
      <c r="F17" s="106">
        <f>SUM(F18:F19)</f>
        <v>6732000</v>
      </c>
      <c r="G17" s="107">
        <f>SUM(G18:G19)</f>
        <v>5005545</v>
      </c>
      <c r="H17" s="108">
        <f>SUM(H18:H19)</f>
        <v>5005545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6732000</v>
      </c>
      <c r="F19" s="94">
        <v>6732000</v>
      </c>
      <c r="G19" s="95">
        <v>5005545</v>
      </c>
      <c r="H19" s="96">
        <v>5005545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505000</v>
      </c>
      <c r="F20" s="110">
        <f>SUM(F21:F24)</f>
        <v>505000</v>
      </c>
      <c r="G20" s="111">
        <f>SUM(G21:G24)</f>
        <v>365299</v>
      </c>
      <c r="H20" s="112">
        <f>SUM(H21:H24)</f>
        <v>365299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397000</v>
      </c>
      <c r="F21" s="114">
        <v>397000</v>
      </c>
      <c r="G21" s="115">
        <v>297669</v>
      </c>
      <c r="H21" s="116">
        <v>297669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35000</v>
      </c>
      <c r="G22" s="119">
        <v>22279</v>
      </c>
      <c r="H22" s="120">
        <v>22279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53000</v>
      </c>
      <c r="F23" s="122">
        <v>53000</v>
      </c>
      <c r="G23" s="123">
        <v>31044</v>
      </c>
      <c r="H23" s="124">
        <v>31044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20000</v>
      </c>
      <c r="F24" s="126">
        <v>20000</v>
      </c>
      <c r="G24" s="127">
        <v>14307</v>
      </c>
      <c r="H24" s="128">
        <v>14307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39000</v>
      </c>
      <c r="F25" s="110">
        <f>F26+F29</f>
        <v>39000</v>
      </c>
      <c r="G25" s="111">
        <f>G26+G29</f>
        <v>29642</v>
      </c>
      <c r="H25" s="112">
        <f>H26+H29</f>
        <v>29642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6000</v>
      </c>
      <c r="F26" s="130">
        <f>SUM(F27:F28)</f>
        <v>6000</v>
      </c>
      <c r="G26" s="131">
        <f>SUM(G27:G28)</f>
        <v>4979</v>
      </c>
      <c r="H26" s="132">
        <f>SUM(H27:H28)</f>
        <v>4979</v>
      </c>
    </row>
    <row r="27" spans="1:8" ht="15" x14ac:dyDescent="0.25">
      <c r="A27" s="30"/>
      <c r="B27" s="58"/>
      <c r="C27" s="59"/>
      <c r="D27" s="74" t="s">
        <v>40</v>
      </c>
      <c r="E27" s="133">
        <v>6000</v>
      </c>
      <c r="F27" s="134">
        <v>6000</v>
      </c>
      <c r="G27" s="135">
        <v>4979</v>
      </c>
      <c r="H27" s="136">
        <v>4979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33000</v>
      </c>
      <c r="F29" s="138">
        <f>F30+F31+F36+F37</f>
        <v>33000</v>
      </c>
      <c r="G29" s="139">
        <f>G30+G31+G36+G37</f>
        <v>24663</v>
      </c>
      <c r="H29" s="140">
        <f>H30+H31+H36+H37</f>
        <v>24663</v>
      </c>
    </row>
    <row r="30" spans="1:8" ht="15" x14ac:dyDescent="0.25">
      <c r="A30" s="30"/>
      <c r="B30" s="9"/>
      <c r="C30" s="61"/>
      <c r="D30" s="76" t="s">
        <v>42</v>
      </c>
      <c r="E30" s="89">
        <v>11000</v>
      </c>
      <c r="F30" s="90">
        <v>11000</v>
      </c>
      <c r="G30" s="91">
        <v>8961</v>
      </c>
      <c r="H30" s="92">
        <v>8961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4000</v>
      </c>
      <c r="G31" s="91">
        <f>SUM(G32:G35)</f>
        <v>1095</v>
      </c>
      <c r="H31" s="142">
        <f t="shared" ref="H31" si="0">SUM(H32:H35)</f>
        <v>1095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4000</v>
      </c>
      <c r="G32" s="143">
        <v>1095</v>
      </c>
      <c r="H32" s="116">
        <v>1095</v>
      </c>
    </row>
    <row r="33" spans="1:8" ht="15" hidden="1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hidden="1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hidden="1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4000</v>
      </c>
      <c r="G36" s="91">
        <v>2000</v>
      </c>
      <c r="H36" s="92">
        <v>2000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14000</v>
      </c>
      <c r="G37" s="146">
        <v>12607</v>
      </c>
      <c r="H37" s="147">
        <v>12607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762000</v>
      </c>
      <c r="F38" s="149">
        <v>762000</v>
      </c>
      <c r="G38" s="150">
        <v>361000</v>
      </c>
      <c r="H38" s="151">
        <v>361000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342000</v>
      </c>
      <c r="F39" s="150">
        <v>342000</v>
      </c>
      <c r="G39" s="150">
        <v>218000</v>
      </c>
      <c r="H39" s="151">
        <v>218000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95000</v>
      </c>
      <c r="H40" s="151">
        <v>95000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377000</v>
      </c>
      <c r="F41" s="153">
        <v>377000</v>
      </c>
      <c r="G41" s="153">
        <v>109000</v>
      </c>
      <c r="H41" s="154">
        <v>109000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790000</v>
      </c>
      <c r="F42" s="156">
        <v>790000</v>
      </c>
      <c r="G42" s="157">
        <v>445650</v>
      </c>
      <c r="H42" s="158">
        <v>445650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2695000</v>
      </c>
      <c r="F45" s="164">
        <f>SUM(F7,F8,F9,F10,F11,F12,F16,F26)</f>
        <v>2695000</v>
      </c>
      <c r="G45" s="164">
        <f>SUM(G7,G8,G9,G10,G11,G12,G16,G26)</f>
        <v>1786292</v>
      </c>
      <c r="H45" s="165">
        <f>SUM(H7,H8,H9,H10,H11,H12,H16,H26)</f>
        <v>1786292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9641000</v>
      </c>
      <c r="F46" s="166">
        <f>SUM(F17,F20,F29,F38,F39,F43,F44,F40,F41,F42)</f>
        <v>9641000</v>
      </c>
      <c r="G46" s="166">
        <f>SUM(G17,G20,G29,G38,G39,G40,G43,G44,G3,G41,G42)</f>
        <v>6624157</v>
      </c>
      <c r="H46" s="167">
        <f>SUM(H17,H20,H29,H38,H39,H43,H44,H40,H41,H42)</f>
        <v>6624157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12336000</v>
      </c>
      <c r="F47" s="168">
        <f>SUM(F45:F46)</f>
        <v>12336000</v>
      </c>
      <c r="G47" s="169">
        <f>SUM(G45:G46)</f>
        <v>8410449</v>
      </c>
      <c r="H47" s="170">
        <f>SUM(H45:H46)</f>
        <v>8410449</v>
      </c>
    </row>
  </sheetData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91CD-9B77-4111-9C7C-8424E136446E}">
  <dimension ref="A1:H47"/>
  <sheetViews>
    <sheetView tabSelected="1" topLeftCell="A25" zoomScale="145" zoomScaleNormal="145" workbookViewId="0">
      <selection activeCell="F15" sqref="F15:H15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3" bestFit="1" customWidth="1"/>
    <col min="7" max="8" width="12.710937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/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2549000</v>
      </c>
      <c r="F7" s="86">
        <v>2549000</v>
      </c>
      <c r="G7" s="87">
        <v>2463286</v>
      </c>
      <c r="H7" s="88">
        <v>2463286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69000</v>
      </c>
      <c r="F8" s="90">
        <v>69000</v>
      </c>
      <c r="G8" s="91">
        <v>65060</v>
      </c>
      <c r="H8" s="92">
        <v>65060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57000</v>
      </c>
      <c r="F10" s="90">
        <v>57000</v>
      </c>
      <c r="G10" s="91">
        <v>54576</v>
      </c>
      <c r="H10" s="92">
        <v>54576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4000</v>
      </c>
      <c r="G11" s="91">
        <v>3201</v>
      </c>
      <c r="H11" s="92">
        <v>3201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6992000</v>
      </c>
      <c r="F13" s="98">
        <f>SUM(F14:F15)</f>
        <v>6992000</v>
      </c>
      <c r="G13" s="99">
        <f>SUM(G14:G15)</f>
        <v>6750124</v>
      </c>
      <c r="H13" s="100">
        <f>SUM(H14:H15)</f>
        <v>6750124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10000</v>
      </c>
      <c r="F14" s="86">
        <f>F16+F18</f>
        <v>10000</v>
      </c>
      <c r="G14" s="87">
        <f>G16+G18</f>
        <v>6961</v>
      </c>
      <c r="H14" s="88">
        <f>H16+H18</f>
        <v>6961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6982000</v>
      </c>
      <c r="F15" s="94">
        <f t="shared" ref="F15:H15" si="0">F19</f>
        <v>6982000</v>
      </c>
      <c r="G15" s="95">
        <f t="shared" si="0"/>
        <v>6743163</v>
      </c>
      <c r="H15" s="96">
        <f t="shared" si="0"/>
        <v>6743163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10000</v>
      </c>
      <c r="F16" s="102">
        <v>10000</v>
      </c>
      <c r="G16" s="103">
        <v>6961</v>
      </c>
      <c r="H16" s="104">
        <v>6961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6982000</v>
      </c>
      <c r="F17" s="106">
        <f>SUM(F18:F19)</f>
        <v>6982000</v>
      </c>
      <c r="G17" s="107">
        <f>SUM(G18:G19)</f>
        <v>6743163</v>
      </c>
      <c r="H17" s="108">
        <f>SUM(H18:H19)</f>
        <v>6743163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6982000</v>
      </c>
      <c r="F19" s="94">
        <v>6982000</v>
      </c>
      <c r="G19" s="95">
        <v>6743163</v>
      </c>
      <c r="H19" s="96">
        <v>6743163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505000</v>
      </c>
      <c r="F20" s="110">
        <f>SUM(F21:F24)</f>
        <v>505000</v>
      </c>
      <c r="G20" s="111">
        <f>SUM(G21:G24)</f>
        <v>495085</v>
      </c>
      <c r="H20" s="112">
        <f>SUM(H21:H24)</f>
        <v>495085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397000</v>
      </c>
      <c r="F21" s="114">
        <v>397000</v>
      </c>
      <c r="G21" s="115">
        <v>396884</v>
      </c>
      <c r="H21" s="116">
        <v>396884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35000</v>
      </c>
      <c r="G22" s="119">
        <v>26694</v>
      </c>
      <c r="H22" s="120">
        <v>26694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53000</v>
      </c>
      <c r="F23" s="122">
        <v>53000</v>
      </c>
      <c r="G23" s="123">
        <v>52982</v>
      </c>
      <c r="H23" s="124">
        <v>52982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20000</v>
      </c>
      <c r="F24" s="126">
        <v>20000</v>
      </c>
      <c r="G24" s="127">
        <v>18525</v>
      </c>
      <c r="H24" s="128">
        <v>18525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39000</v>
      </c>
      <c r="F25" s="110">
        <f>F26+F29</f>
        <v>39000</v>
      </c>
      <c r="G25" s="111">
        <f>G26+G29</f>
        <v>37447</v>
      </c>
      <c r="H25" s="112">
        <f>H26+H29</f>
        <v>37447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6000</v>
      </c>
      <c r="F26" s="130">
        <f>SUM(F27:F28)</f>
        <v>6000</v>
      </c>
      <c r="G26" s="131">
        <f>SUM(G27:G28)</f>
        <v>5990</v>
      </c>
      <c r="H26" s="132">
        <f>SUM(H27:H28)</f>
        <v>5990</v>
      </c>
    </row>
    <row r="27" spans="1:8" ht="15" x14ac:dyDescent="0.25">
      <c r="A27" s="30"/>
      <c r="B27" s="58"/>
      <c r="C27" s="59"/>
      <c r="D27" s="74" t="s">
        <v>40</v>
      </c>
      <c r="E27" s="133">
        <v>6000</v>
      </c>
      <c r="F27" s="134">
        <v>6000</v>
      </c>
      <c r="G27" s="135">
        <v>5990</v>
      </c>
      <c r="H27" s="136">
        <v>5990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33000</v>
      </c>
      <c r="F29" s="138">
        <f>F30+F31+F36+F37</f>
        <v>33000</v>
      </c>
      <c r="G29" s="139">
        <f>G30+G31+G36+G37</f>
        <v>31457</v>
      </c>
      <c r="H29" s="140">
        <f>H30+H31+H36+H37</f>
        <v>31457</v>
      </c>
    </row>
    <row r="30" spans="1:8" ht="15" x14ac:dyDescent="0.25">
      <c r="A30" s="30"/>
      <c r="B30" s="9"/>
      <c r="C30" s="61"/>
      <c r="D30" s="76" t="s">
        <v>42</v>
      </c>
      <c r="E30" s="89">
        <v>12000</v>
      </c>
      <c r="F30" s="90">
        <v>12000</v>
      </c>
      <c r="G30" s="91">
        <v>11534</v>
      </c>
      <c r="H30" s="92">
        <v>11534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4000</v>
      </c>
      <c r="G31" s="91">
        <f>SUM(G32:G35)</f>
        <v>3999</v>
      </c>
      <c r="H31" s="142">
        <f t="shared" ref="H31" si="1">SUM(H32:H35)</f>
        <v>3999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4000</v>
      </c>
      <c r="G32" s="143">
        <v>3999</v>
      </c>
      <c r="H32" s="116">
        <v>3999</v>
      </c>
    </row>
    <row r="33" spans="1:8" ht="15" hidden="1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hidden="1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hidden="1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3000</v>
      </c>
      <c r="F36" s="90">
        <v>3000</v>
      </c>
      <c r="G36" s="91">
        <v>2000</v>
      </c>
      <c r="H36" s="92">
        <v>2000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14000</v>
      </c>
      <c r="G37" s="146">
        <v>13924</v>
      </c>
      <c r="H37" s="147">
        <v>13924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762000</v>
      </c>
      <c r="F38" s="149">
        <v>762000</v>
      </c>
      <c r="G38" s="150">
        <v>762000</v>
      </c>
      <c r="H38" s="151">
        <v>762000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342000</v>
      </c>
      <c r="F39" s="150">
        <v>342000</v>
      </c>
      <c r="G39" s="150">
        <v>341000</v>
      </c>
      <c r="H39" s="151">
        <v>341000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95000</v>
      </c>
      <c r="H40" s="151">
        <v>95000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377000</v>
      </c>
      <c r="F41" s="153">
        <v>377000</v>
      </c>
      <c r="G41" s="153">
        <v>357000</v>
      </c>
      <c r="H41" s="154">
        <v>357000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540000</v>
      </c>
      <c r="F42" s="156">
        <v>540000</v>
      </c>
      <c r="G42" s="157">
        <v>517500</v>
      </c>
      <c r="H42" s="158">
        <v>517500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2695000</v>
      </c>
      <c r="F45" s="164">
        <f>SUM(F7,F8,F9,F10,F11,F12,F16,F26)</f>
        <v>2695000</v>
      </c>
      <c r="G45" s="164">
        <f>SUM(G7,G8,G9,G10,G11,G12,G16,G26)</f>
        <v>2599074</v>
      </c>
      <c r="H45" s="165">
        <f>SUM(H7,H8,H9,H10,H11,H12,H16,H26)</f>
        <v>2599074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9641000</v>
      </c>
      <c r="F46" s="166">
        <f>SUM(F17,F20,F29,F38,F39,F43,F44,F40,F41,F42)</f>
        <v>9641000</v>
      </c>
      <c r="G46" s="166">
        <f>SUM(G17,G20,G29,G38,G39,G40,G43,G44,G3,G41,G42)</f>
        <v>9342205</v>
      </c>
      <c r="H46" s="167">
        <f>SUM(H17,H20,H29,H38,H39,H43,H44,H40,H41,H42)</f>
        <v>9342205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12336000</v>
      </c>
      <c r="F47" s="168">
        <f>SUM(F45:F46)</f>
        <v>12336000</v>
      </c>
      <c r="G47" s="169">
        <f>SUM(G45:G46)</f>
        <v>11941279</v>
      </c>
      <c r="H47" s="170">
        <f>SUM(H45:H46)</f>
        <v>11941279</v>
      </c>
    </row>
  </sheetData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7CA2-42A3-4810-8D49-A0D70B1DD7C7}">
  <dimension ref="A1"/>
  <sheetViews>
    <sheetView zoomScale="145" zoomScaleNormal="145"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6DAA-8942-42E3-9ACD-33576A27F37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zoomScale="120" zoomScaleNormal="120" workbookViewId="0">
      <selection activeCell="G21" sqref="G21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 t="s">
        <v>51</v>
      </c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2358000</v>
      </c>
      <c r="G7" s="87">
        <v>587640</v>
      </c>
      <c r="H7" s="88">
        <v>587640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26000</v>
      </c>
      <c r="G8" s="91">
        <v>0</v>
      </c>
      <c r="H8" s="92">
        <v>0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22000</v>
      </c>
      <c r="G10" s="91">
        <v>0</v>
      </c>
      <c r="H10" s="92">
        <v>0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2000</v>
      </c>
      <c r="G11" s="91">
        <v>0</v>
      </c>
      <c r="H11" s="92">
        <v>0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3681000</v>
      </c>
      <c r="F13" s="98">
        <f>SUM(F14:F15)</f>
        <v>3119000</v>
      </c>
      <c r="G13" s="99">
        <f>SUM(G14:G15)</f>
        <v>988169</v>
      </c>
      <c r="H13" s="100">
        <f>SUM(H14:H15)</f>
        <v>988169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4000</v>
      </c>
      <c r="G14" s="87">
        <f>G16+G18</f>
        <v>0</v>
      </c>
      <c r="H14" s="88">
        <f>H16+H18</f>
        <v>0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3675000</v>
      </c>
      <c r="F15" s="94">
        <f>F19</f>
        <v>3115000</v>
      </c>
      <c r="G15" s="95">
        <f>G19</f>
        <v>988169</v>
      </c>
      <c r="H15" s="96">
        <f>SUM(H19)</f>
        <v>988169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4000</v>
      </c>
      <c r="G16" s="103">
        <v>0</v>
      </c>
      <c r="H16" s="104">
        <v>0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3675000</v>
      </c>
      <c r="F17" s="106">
        <f>SUM(F18:F19)</f>
        <v>3115000</v>
      </c>
      <c r="G17" s="107">
        <f>SUM(G18:G19)</f>
        <v>988169</v>
      </c>
      <c r="H17" s="108">
        <f>SUM(H18:H19)</f>
        <v>988169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3675000</v>
      </c>
      <c r="F19" s="94">
        <v>3115000</v>
      </c>
      <c r="G19" s="95">
        <v>988169</v>
      </c>
      <c r="H19" s="96">
        <v>988169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289000</v>
      </c>
      <c r="G20" s="111">
        <f>SUM(G21:G24)</f>
        <v>12397</v>
      </c>
      <c r="H20" s="112">
        <f>SUM(H21:H24)</f>
        <v>12397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375000</v>
      </c>
      <c r="F21" s="114">
        <v>194000</v>
      </c>
      <c r="G21" s="115">
        <v>12397</v>
      </c>
      <c r="H21" s="116">
        <v>12397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25000</v>
      </c>
      <c r="G22" s="119">
        <v>0</v>
      </c>
      <c r="H22" s="120">
        <v>0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30000</v>
      </c>
      <c r="G23" s="123">
        <v>0</v>
      </c>
      <c r="H23" s="124">
        <v>0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70000</v>
      </c>
      <c r="F24" s="126">
        <v>40000</v>
      </c>
      <c r="G24" s="127">
        <v>0</v>
      </c>
      <c r="H24" s="128">
        <v>0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21000</v>
      </c>
      <c r="G25" s="111">
        <f>G26+G29</f>
        <v>0</v>
      </c>
      <c r="H25" s="112">
        <f>H26+H29</f>
        <v>0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0</v>
      </c>
      <c r="H26" s="132">
        <f>SUM(H27:H28)</f>
        <v>0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0</v>
      </c>
      <c r="H27" s="136">
        <v>0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16000</v>
      </c>
      <c r="G29" s="139">
        <f>G30+G31+G36+G37</f>
        <v>0</v>
      </c>
      <c r="H29" s="140">
        <f>H30+H31+H36+H37</f>
        <v>0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6000</v>
      </c>
      <c r="G30" s="91">
        <v>0</v>
      </c>
      <c r="H30" s="92">
        <v>0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2000</v>
      </c>
      <c r="G31" s="91">
        <f>SUM(G32:G35)</f>
        <v>0</v>
      </c>
      <c r="H31" s="142">
        <f t="shared" ref="H31" si="0">SUM(H32:H35)</f>
        <v>0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2000</v>
      </c>
      <c r="G32" s="143">
        <v>0</v>
      </c>
      <c r="H32" s="116">
        <v>0</v>
      </c>
    </row>
    <row r="33" spans="1:8" ht="15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2000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6000</v>
      </c>
      <c r="G37" s="146">
        <v>0</v>
      </c>
      <c r="H37" s="147">
        <v>0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300000</v>
      </c>
      <c r="F38" s="149">
        <v>300000</v>
      </c>
      <c r="G38" s="150">
        <v>0</v>
      </c>
      <c r="H38" s="151">
        <v>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170000</v>
      </c>
      <c r="F39" s="150">
        <v>170000</v>
      </c>
      <c r="G39" s="150">
        <v>0</v>
      </c>
      <c r="H39" s="151">
        <v>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110000</v>
      </c>
      <c r="F41" s="153">
        <v>110000</v>
      </c>
      <c r="G41" s="153">
        <v>0</v>
      </c>
      <c r="H41" s="154">
        <v>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2385000</v>
      </c>
      <c r="F42" s="156">
        <v>1181000</v>
      </c>
      <c r="G42" s="157">
        <v>0</v>
      </c>
      <c r="H42" s="158">
        <v>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2417000</v>
      </c>
      <c r="G45" s="164">
        <f>SUM(G7,G8,G9,G10,G11,G12,G16,G26)</f>
        <v>587640</v>
      </c>
      <c r="H45" s="165">
        <f>SUM(H7,H8,H9,H10,H11,H12,H16,H26)</f>
        <v>587640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7296000</v>
      </c>
      <c r="F46" s="166">
        <f>SUM(F17,F20,F29,F38,F39,F43,F44,F40,F41,F42)</f>
        <v>5281000</v>
      </c>
      <c r="G46" s="166">
        <f>SUM(G17,G20,G29,G38,G39,G40,G43,G44,G3,G41,G42)</f>
        <v>1000566</v>
      </c>
      <c r="H46" s="167">
        <f>SUM(H17,H20,H29,H38,H39,H43,H44,H40,H41,H42)</f>
        <v>1000566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10490000</v>
      </c>
      <c r="F47" s="168">
        <f>SUM(F45:F46)</f>
        <v>7698000</v>
      </c>
      <c r="G47" s="169">
        <f>SUM(G45:G46)</f>
        <v>1588206</v>
      </c>
      <c r="H47" s="170">
        <f>SUM(H45:H46)</f>
        <v>1588206</v>
      </c>
    </row>
  </sheetData>
  <sheetProtection selectLockedCells="1" selectUnlockedCells="1"/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 t="s">
        <v>52</v>
      </c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2358000</v>
      </c>
      <c r="G7" s="87">
        <v>587640</v>
      </c>
      <c r="H7" s="88">
        <v>587640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26000</v>
      </c>
      <c r="G8" s="91">
        <v>0</v>
      </c>
      <c r="H8" s="92">
        <v>0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22000</v>
      </c>
      <c r="G10" s="91">
        <v>0</v>
      </c>
      <c r="H10" s="92">
        <v>0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2000</v>
      </c>
      <c r="G11" s="91">
        <v>0</v>
      </c>
      <c r="H11" s="92">
        <v>0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3681000</v>
      </c>
      <c r="F13" s="98">
        <f>SUM(F14:F15)</f>
        <v>3119000</v>
      </c>
      <c r="G13" s="99">
        <f>SUM(G14:G15)</f>
        <v>988169</v>
      </c>
      <c r="H13" s="100">
        <f>SUM(H14:H15)</f>
        <v>988169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4000</v>
      </c>
      <c r="G14" s="87">
        <f>G16+G18</f>
        <v>0</v>
      </c>
      <c r="H14" s="88">
        <f>H16+H18</f>
        <v>0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3675000</v>
      </c>
      <c r="F15" s="94">
        <f>F19</f>
        <v>3115000</v>
      </c>
      <c r="G15" s="95">
        <f>G19</f>
        <v>988169</v>
      </c>
      <c r="H15" s="96">
        <f>SUM(H19)</f>
        <v>988169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4000</v>
      </c>
      <c r="G16" s="103">
        <v>0</v>
      </c>
      <c r="H16" s="104">
        <v>0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3675000</v>
      </c>
      <c r="F17" s="106">
        <f>SUM(F18:F19)</f>
        <v>3115000</v>
      </c>
      <c r="G17" s="107">
        <f>SUM(G18:G19)</f>
        <v>988169</v>
      </c>
      <c r="H17" s="108">
        <f>SUM(H18:H19)</f>
        <v>988169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3675000</v>
      </c>
      <c r="F19" s="94">
        <v>3115000</v>
      </c>
      <c r="G19" s="95">
        <v>988169</v>
      </c>
      <c r="H19" s="96">
        <v>988169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289000</v>
      </c>
      <c r="G20" s="111">
        <f>SUM(G21:G24)</f>
        <v>12397</v>
      </c>
      <c r="H20" s="112">
        <f>SUM(H21:H24)</f>
        <v>12397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375000</v>
      </c>
      <c r="F21" s="114">
        <v>194000</v>
      </c>
      <c r="G21" s="115">
        <v>12397</v>
      </c>
      <c r="H21" s="116">
        <v>12397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25000</v>
      </c>
      <c r="G22" s="119">
        <v>0</v>
      </c>
      <c r="H22" s="120">
        <v>0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30000</v>
      </c>
      <c r="G23" s="123">
        <v>0</v>
      </c>
      <c r="H23" s="124">
        <v>0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70000</v>
      </c>
      <c r="F24" s="126">
        <v>40000</v>
      </c>
      <c r="G24" s="127">
        <v>0</v>
      </c>
      <c r="H24" s="128">
        <v>0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21000</v>
      </c>
      <c r="G25" s="111">
        <f>G26+G29</f>
        <v>0</v>
      </c>
      <c r="H25" s="112">
        <f>H26+H29</f>
        <v>0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0</v>
      </c>
      <c r="H26" s="132">
        <f>SUM(H27:H28)</f>
        <v>0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0</v>
      </c>
      <c r="H27" s="136">
        <v>0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16000</v>
      </c>
      <c r="G29" s="139">
        <f>G30+G31+G36+G37</f>
        <v>0</v>
      </c>
      <c r="H29" s="140">
        <f>H30+H31+H36+H37</f>
        <v>0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6000</v>
      </c>
      <c r="G30" s="91">
        <v>0</v>
      </c>
      <c r="H30" s="92">
        <v>0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2000</v>
      </c>
      <c r="G31" s="91">
        <f>SUM(G32:G35)</f>
        <v>0</v>
      </c>
      <c r="H31" s="142">
        <f t="shared" ref="H31" si="0">SUM(H32:H35)</f>
        <v>0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2000</v>
      </c>
      <c r="G32" s="143">
        <v>0</v>
      </c>
      <c r="H32" s="116">
        <v>0</v>
      </c>
    </row>
    <row r="33" spans="1:8" ht="15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2000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6000</v>
      </c>
      <c r="G37" s="146">
        <v>0</v>
      </c>
      <c r="H37" s="147">
        <v>0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300000</v>
      </c>
      <c r="F38" s="149">
        <v>300000</v>
      </c>
      <c r="G38" s="150">
        <v>0</v>
      </c>
      <c r="H38" s="151">
        <v>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170000</v>
      </c>
      <c r="F39" s="150">
        <v>170000</v>
      </c>
      <c r="G39" s="150">
        <v>0</v>
      </c>
      <c r="H39" s="151">
        <v>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110000</v>
      </c>
      <c r="F41" s="153">
        <v>110000</v>
      </c>
      <c r="G41" s="153">
        <v>0</v>
      </c>
      <c r="H41" s="154">
        <v>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2385000</v>
      </c>
      <c r="F42" s="156">
        <v>1181000</v>
      </c>
      <c r="G42" s="157">
        <v>0</v>
      </c>
      <c r="H42" s="158">
        <v>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2417000</v>
      </c>
      <c r="G45" s="164">
        <f>SUM(G7,G8,G9,G10,G11,G12,G16,G26)</f>
        <v>587640</v>
      </c>
      <c r="H45" s="165">
        <f>SUM(H7,H8,H9,H10,H11,H12,H16,H26)</f>
        <v>587640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7296000</v>
      </c>
      <c r="F46" s="166">
        <f>SUM(F17,F20,F29,F38,F39,F43,F44,F40,F41,F42)</f>
        <v>5281000</v>
      </c>
      <c r="G46" s="166">
        <f>SUM(G17,G20,G29,G38,G39,G40,G43,G44,G3,G41,G42)</f>
        <v>1000566</v>
      </c>
      <c r="H46" s="167">
        <f>SUM(H17,H20,H29,H38,H39,H43,H44,H40,H41,H42)</f>
        <v>1000566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10490000</v>
      </c>
      <c r="F47" s="168">
        <f>SUM(F45:F46)</f>
        <v>7698000</v>
      </c>
      <c r="G47" s="169">
        <f>SUM(G45:G46)</f>
        <v>1588206</v>
      </c>
      <c r="H47" s="170">
        <f>SUM(H45:H46)</f>
        <v>1588206</v>
      </c>
    </row>
  </sheetData>
  <sheetProtection selectLockedCells="1" selectUnlockedCells="1"/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6B22-BF5A-49FD-B64D-407F38EB5032}">
  <dimension ref="A1:H47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 t="s">
        <v>53</v>
      </c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2539000</v>
      </c>
      <c r="G7" s="87">
        <v>864880</v>
      </c>
      <c r="H7" s="88">
        <v>864880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26000</v>
      </c>
      <c r="G8" s="91">
        <v>1851</v>
      </c>
      <c r="H8" s="92">
        <v>1851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22000</v>
      </c>
      <c r="G10" s="91">
        <v>1248</v>
      </c>
      <c r="H10" s="92">
        <v>1248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2000</v>
      </c>
      <c r="G11" s="91">
        <v>0</v>
      </c>
      <c r="H11" s="92">
        <v>0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3681000</v>
      </c>
      <c r="F13" s="98">
        <f>SUM(F14:F15)</f>
        <v>3119000</v>
      </c>
      <c r="G13" s="99">
        <f>SUM(G14:G15)</f>
        <v>1319000</v>
      </c>
      <c r="H13" s="100">
        <f>SUM(H14:H15)</f>
        <v>1319000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4000</v>
      </c>
      <c r="G14" s="87">
        <f>G16+G18</f>
        <v>0</v>
      </c>
      <c r="H14" s="88">
        <f>H16+H18</f>
        <v>0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3675000</v>
      </c>
      <c r="F15" s="94">
        <f>F19</f>
        <v>3115000</v>
      </c>
      <c r="G15" s="95">
        <f>G19</f>
        <v>1319000</v>
      </c>
      <c r="H15" s="96">
        <f>SUM(H19)</f>
        <v>1319000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4000</v>
      </c>
      <c r="G16" s="103">
        <v>0</v>
      </c>
      <c r="H16" s="104">
        <v>0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3675000</v>
      </c>
      <c r="F17" s="106">
        <f>SUM(F18:F19)</f>
        <v>3115000</v>
      </c>
      <c r="G17" s="107">
        <f>SUM(G18:G19)</f>
        <v>1319000</v>
      </c>
      <c r="H17" s="108">
        <f>SUM(H18:H19)</f>
        <v>1319000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3675000</v>
      </c>
      <c r="F19" s="94">
        <v>3115000</v>
      </c>
      <c r="G19" s="95">
        <v>1319000</v>
      </c>
      <c r="H19" s="96">
        <v>1319000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289000</v>
      </c>
      <c r="G20" s="111">
        <f>SUM(G21:G24)</f>
        <v>48587</v>
      </c>
      <c r="H20" s="112">
        <f>SUM(H21:H24)</f>
        <v>48587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375000</v>
      </c>
      <c r="F21" s="114">
        <v>194000</v>
      </c>
      <c r="G21" s="115">
        <v>47474</v>
      </c>
      <c r="H21" s="116">
        <v>47474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25000</v>
      </c>
      <c r="G22" s="119">
        <v>1113</v>
      </c>
      <c r="H22" s="120">
        <v>1113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30000</v>
      </c>
      <c r="G23" s="123">
        <v>0</v>
      </c>
      <c r="H23" s="124">
        <v>0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70000</v>
      </c>
      <c r="F24" s="126">
        <v>40000</v>
      </c>
      <c r="G24" s="127">
        <v>0</v>
      </c>
      <c r="H24" s="128">
        <v>0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21000</v>
      </c>
      <c r="G25" s="111">
        <f>G26+G29</f>
        <v>0</v>
      </c>
      <c r="H25" s="112">
        <f>H26+H29</f>
        <v>0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0</v>
      </c>
      <c r="H26" s="132">
        <f>SUM(H27:H28)</f>
        <v>0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0</v>
      </c>
      <c r="H27" s="136">
        <v>0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16000</v>
      </c>
      <c r="G29" s="139">
        <f>G30+G31+G36+G37</f>
        <v>0</v>
      </c>
      <c r="H29" s="140">
        <f>H30+H31+H36+H37</f>
        <v>0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6000</v>
      </c>
      <c r="G30" s="91">
        <v>0</v>
      </c>
      <c r="H30" s="92">
        <v>0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2000</v>
      </c>
      <c r="G31" s="91">
        <f>SUM(G32:G35)</f>
        <v>0</v>
      </c>
      <c r="H31" s="142">
        <f t="shared" ref="H31" si="0">SUM(H32:H35)</f>
        <v>0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2000</v>
      </c>
      <c r="G32" s="143">
        <v>0</v>
      </c>
      <c r="H32" s="116">
        <v>0</v>
      </c>
    </row>
    <row r="33" spans="1:8" ht="15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2000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6000</v>
      </c>
      <c r="G37" s="146">
        <v>0</v>
      </c>
      <c r="H37" s="147">
        <v>0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300000</v>
      </c>
      <c r="F38" s="149">
        <v>300000</v>
      </c>
      <c r="G38" s="150">
        <v>0</v>
      </c>
      <c r="H38" s="151">
        <v>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170000</v>
      </c>
      <c r="F39" s="150">
        <v>170000</v>
      </c>
      <c r="G39" s="150">
        <v>0</v>
      </c>
      <c r="H39" s="151">
        <v>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110000</v>
      </c>
      <c r="F41" s="153">
        <v>110000</v>
      </c>
      <c r="G41" s="153">
        <v>6000</v>
      </c>
      <c r="H41" s="154">
        <v>6000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2385000</v>
      </c>
      <c r="F42" s="156">
        <v>1181000</v>
      </c>
      <c r="G42" s="157">
        <v>186000</v>
      </c>
      <c r="H42" s="158">
        <v>186000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2598000</v>
      </c>
      <c r="G45" s="164">
        <f>SUM(G7,G8,G9,G10,G11,G12,G16,G26)</f>
        <v>867979</v>
      </c>
      <c r="H45" s="165">
        <f>SUM(H7,H8,H9,H10,H11,H12,H16,H26)</f>
        <v>867979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7296000</v>
      </c>
      <c r="F46" s="166">
        <f>SUM(F17,F20,F29,F38,F39,F43,F44,F40,F41,F42)</f>
        <v>5281000</v>
      </c>
      <c r="G46" s="166">
        <f>SUM(G17,G20,G29,G38,G39,G40,G43,G44,G3,G41,G42)</f>
        <v>1559587</v>
      </c>
      <c r="H46" s="167">
        <f>SUM(H17,H20,H29,H38,H39,H43,H44,H40,H41,H42)</f>
        <v>1559587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10490000</v>
      </c>
      <c r="F47" s="168">
        <f>SUM(F45:F46)</f>
        <v>7879000</v>
      </c>
      <c r="G47" s="169">
        <f>SUM(G45:G46)</f>
        <v>2427566</v>
      </c>
      <c r="H47" s="170">
        <f>SUM(H45:H46)</f>
        <v>2427566</v>
      </c>
    </row>
  </sheetData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46F8-2AAB-41EE-BF46-6C2821015669}">
  <dimension ref="A1:H47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 t="s">
        <v>54</v>
      </c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2539000</v>
      </c>
      <c r="G7" s="87">
        <v>1040840</v>
      </c>
      <c r="H7" s="88">
        <v>1040840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26000</v>
      </c>
      <c r="G8" s="91">
        <v>5181</v>
      </c>
      <c r="H8" s="92">
        <v>5181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22000</v>
      </c>
      <c r="G10" s="91">
        <v>3628</v>
      </c>
      <c r="H10" s="92">
        <v>3628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2000</v>
      </c>
      <c r="G11" s="91">
        <v>0</v>
      </c>
      <c r="H11" s="92">
        <v>0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3681000</v>
      </c>
      <c r="F13" s="98">
        <f>SUM(F14:F15)</f>
        <v>3119000</v>
      </c>
      <c r="G13" s="99">
        <f>SUM(G14:G15)</f>
        <v>1319000</v>
      </c>
      <c r="H13" s="100">
        <f>SUM(H14:H15)</f>
        <v>1319000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4000</v>
      </c>
      <c r="G14" s="87">
        <f>G16+G18</f>
        <v>0</v>
      </c>
      <c r="H14" s="88">
        <f>H16+H18</f>
        <v>0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3675000</v>
      </c>
      <c r="F15" s="94">
        <f>F19</f>
        <v>3115000</v>
      </c>
      <c r="G15" s="95">
        <f>G19</f>
        <v>1319000</v>
      </c>
      <c r="H15" s="96">
        <f>SUM(H19)</f>
        <v>1319000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4000</v>
      </c>
      <c r="G16" s="103">
        <v>0</v>
      </c>
      <c r="H16" s="104">
        <v>0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3675000</v>
      </c>
      <c r="F17" s="106">
        <f>SUM(F18:F19)</f>
        <v>3115000</v>
      </c>
      <c r="G17" s="107">
        <f>SUM(G18:G19)</f>
        <v>1319000</v>
      </c>
      <c r="H17" s="108">
        <f>SUM(H18:H19)</f>
        <v>1319000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3675000</v>
      </c>
      <c r="F19" s="94">
        <v>3115000</v>
      </c>
      <c r="G19" s="95">
        <v>1319000</v>
      </c>
      <c r="H19" s="96">
        <v>1319000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289000</v>
      </c>
      <c r="G20" s="111">
        <f>SUM(G21:G24)</f>
        <v>48587</v>
      </c>
      <c r="H20" s="112">
        <f>SUM(H21:H24)</f>
        <v>48587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375000</v>
      </c>
      <c r="F21" s="114">
        <v>194000</v>
      </c>
      <c r="G21" s="115">
        <v>47474</v>
      </c>
      <c r="H21" s="116">
        <v>47474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25000</v>
      </c>
      <c r="G22" s="119">
        <v>1113</v>
      </c>
      <c r="H22" s="120">
        <v>1113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30000</v>
      </c>
      <c r="G23" s="123">
        <v>0</v>
      </c>
      <c r="H23" s="124">
        <v>0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70000</v>
      </c>
      <c r="F24" s="126">
        <v>40000</v>
      </c>
      <c r="G24" s="127">
        <v>0</v>
      </c>
      <c r="H24" s="128">
        <v>0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21000</v>
      </c>
      <c r="G25" s="111">
        <f>G26+G29</f>
        <v>2998</v>
      </c>
      <c r="H25" s="112">
        <f>H26+H29</f>
        <v>2998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0</v>
      </c>
      <c r="H26" s="132">
        <f>SUM(H27:H28)</f>
        <v>0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0</v>
      </c>
      <c r="H27" s="136">
        <v>0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16000</v>
      </c>
      <c r="G29" s="139">
        <f>G30+G31+G36+G37</f>
        <v>2998</v>
      </c>
      <c r="H29" s="140">
        <f>H30+H31+H36+H37</f>
        <v>2998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6000</v>
      </c>
      <c r="G30" s="91">
        <v>2998</v>
      </c>
      <c r="H30" s="92">
        <v>2998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2000</v>
      </c>
      <c r="G31" s="91">
        <f>SUM(G32:G35)</f>
        <v>0</v>
      </c>
      <c r="H31" s="142">
        <f t="shared" ref="H31" si="0">SUM(H32:H35)</f>
        <v>0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2000</v>
      </c>
      <c r="G32" s="143">
        <v>0</v>
      </c>
      <c r="H32" s="116">
        <v>0</v>
      </c>
    </row>
    <row r="33" spans="1:8" ht="15" hidden="1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hidden="1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hidden="1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2000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6000</v>
      </c>
      <c r="G37" s="146">
        <v>0</v>
      </c>
      <c r="H37" s="147">
        <v>0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300000</v>
      </c>
      <c r="F38" s="149">
        <v>300000</v>
      </c>
      <c r="G38" s="150">
        <v>0</v>
      </c>
      <c r="H38" s="151">
        <v>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170000</v>
      </c>
      <c r="F39" s="150">
        <v>170000</v>
      </c>
      <c r="G39" s="150">
        <v>0</v>
      </c>
      <c r="H39" s="151">
        <v>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110000</v>
      </c>
      <c r="F41" s="153">
        <v>110000</v>
      </c>
      <c r="G41" s="153">
        <v>13000</v>
      </c>
      <c r="H41" s="154">
        <v>13000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2385000</v>
      </c>
      <c r="F42" s="156">
        <v>1181000</v>
      </c>
      <c r="G42" s="157">
        <v>186000</v>
      </c>
      <c r="H42" s="158">
        <v>186000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2598000</v>
      </c>
      <c r="G45" s="164">
        <f>SUM(G7,G8,G9,G10,G11,G12,G16,G26)</f>
        <v>1049649</v>
      </c>
      <c r="H45" s="165">
        <f>SUM(H7,H8,H9,H10,H11,H12,H16,H26)</f>
        <v>1049649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7296000</v>
      </c>
      <c r="F46" s="166">
        <f>SUM(F17,F20,F29,F38,F39,F43,F44,F40,F41,F42)</f>
        <v>5281000</v>
      </c>
      <c r="G46" s="166">
        <f>SUM(G17,G20,G29,G38,G39,G40,G43,G44,G3,G41,G42)</f>
        <v>1569585</v>
      </c>
      <c r="H46" s="167">
        <f>SUM(H17,H20,H29,H38,H39,H43,H44,H40,H41,H42)</f>
        <v>1569585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10490000</v>
      </c>
      <c r="F47" s="168">
        <f>SUM(F45:F46)</f>
        <v>7879000</v>
      </c>
      <c r="G47" s="169">
        <f>SUM(G45:G46)</f>
        <v>2619234</v>
      </c>
      <c r="H47" s="170">
        <f>SUM(H45:H46)</f>
        <v>2619234</v>
      </c>
    </row>
  </sheetData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4AA9-5F2C-441E-8E52-4F42E09A9321}">
  <dimension ref="A1:H47"/>
  <sheetViews>
    <sheetView workbookViewId="0">
      <selection activeCell="I7" sqref="I7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 t="s">
        <v>55</v>
      </c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2841000</v>
      </c>
      <c r="G7" s="87">
        <v>1142400</v>
      </c>
      <c r="H7" s="88">
        <v>1142400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26000</v>
      </c>
      <c r="G8" s="91">
        <v>6266</v>
      </c>
      <c r="H8" s="92">
        <v>6266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22000</v>
      </c>
      <c r="G10" s="91">
        <v>5076</v>
      </c>
      <c r="H10" s="92">
        <v>5076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2000</v>
      </c>
      <c r="G11" s="91">
        <v>0</v>
      </c>
      <c r="H11" s="92">
        <v>0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3681000</v>
      </c>
      <c r="F13" s="98">
        <f>SUM(F14:F15)</f>
        <v>3119000</v>
      </c>
      <c r="G13" s="99">
        <f>SUM(G14:G15)</f>
        <v>1319000</v>
      </c>
      <c r="H13" s="100">
        <f>SUM(H14:H15)</f>
        <v>1319000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4000</v>
      </c>
      <c r="G14" s="87">
        <f>G16+G18</f>
        <v>0</v>
      </c>
      <c r="H14" s="88">
        <f>H16+H18</f>
        <v>0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3675000</v>
      </c>
      <c r="F15" s="94">
        <f>F19</f>
        <v>3115000</v>
      </c>
      <c r="G15" s="95">
        <f>G19</f>
        <v>1319000</v>
      </c>
      <c r="H15" s="96">
        <f>SUM(H19)</f>
        <v>1319000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4000</v>
      </c>
      <c r="G16" s="103">
        <v>0</v>
      </c>
      <c r="H16" s="104">
        <v>0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3675000</v>
      </c>
      <c r="F17" s="106">
        <f>SUM(F18:F19)</f>
        <v>3115000</v>
      </c>
      <c r="G17" s="107">
        <f>SUM(G18:G19)</f>
        <v>1319000</v>
      </c>
      <c r="H17" s="108">
        <f>SUM(H18:H19)</f>
        <v>1319000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3675000</v>
      </c>
      <c r="F19" s="94">
        <v>3115000</v>
      </c>
      <c r="G19" s="95">
        <v>1319000</v>
      </c>
      <c r="H19" s="96">
        <v>1319000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289000</v>
      </c>
      <c r="G20" s="111">
        <f>SUM(G21:G24)</f>
        <v>69000</v>
      </c>
      <c r="H20" s="112">
        <f>SUM(H21:H24)</f>
        <v>69000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375000</v>
      </c>
      <c r="F21" s="114">
        <v>194000</v>
      </c>
      <c r="G21" s="115">
        <v>62812</v>
      </c>
      <c r="H21" s="116">
        <v>62812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25000</v>
      </c>
      <c r="G22" s="119">
        <v>1113</v>
      </c>
      <c r="H22" s="120">
        <v>1113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30000</v>
      </c>
      <c r="G23" s="123">
        <v>4862</v>
      </c>
      <c r="H23" s="124">
        <v>4862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70000</v>
      </c>
      <c r="F24" s="126">
        <v>40000</v>
      </c>
      <c r="G24" s="127">
        <v>213</v>
      </c>
      <c r="H24" s="128">
        <v>213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21000</v>
      </c>
      <c r="G25" s="111">
        <f>G26+G29</f>
        <v>2998</v>
      </c>
      <c r="H25" s="112">
        <f>H26+H29</f>
        <v>2998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0</v>
      </c>
      <c r="H26" s="132">
        <f>SUM(H27:H28)</f>
        <v>0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0</v>
      </c>
      <c r="H27" s="136">
        <v>0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16000</v>
      </c>
      <c r="G29" s="139">
        <f>G30+G31+G36+G37</f>
        <v>2998</v>
      </c>
      <c r="H29" s="140">
        <f>H30+H31+H36+H37</f>
        <v>2998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6000</v>
      </c>
      <c r="G30" s="91">
        <v>2998</v>
      </c>
      <c r="H30" s="92">
        <v>2998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2000</v>
      </c>
      <c r="G31" s="91">
        <f>SUM(G32:G35)</f>
        <v>0</v>
      </c>
      <c r="H31" s="142">
        <f t="shared" ref="H31" si="0">SUM(H32:H35)</f>
        <v>0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2000</v>
      </c>
      <c r="G32" s="143">
        <v>0</v>
      </c>
      <c r="H32" s="116">
        <v>0</v>
      </c>
    </row>
    <row r="33" spans="1:8" ht="15" hidden="1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hidden="1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hidden="1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2000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6000</v>
      </c>
      <c r="G37" s="146">
        <v>0</v>
      </c>
      <c r="H37" s="147">
        <v>0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300000</v>
      </c>
      <c r="F38" s="149">
        <v>300000</v>
      </c>
      <c r="G38" s="150">
        <v>0</v>
      </c>
      <c r="H38" s="151">
        <v>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170000</v>
      </c>
      <c r="F39" s="150">
        <v>170000</v>
      </c>
      <c r="G39" s="150">
        <v>75000</v>
      </c>
      <c r="H39" s="151">
        <v>75000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110000</v>
      </c>
      <c r="F41" s="153">
        <v>110000</v>
      </c>
      <c r="G41" s="153">
        <v>33000</v>
      </c>
      <c r="H41" s="154">
        <v>33000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2385000</v>
      </c>
      <c r="F42" s="156">
        <v>1181000</v>
      </c>
      <c r="G42" s="157">
        <v>186000</v>
      </c>
      <c r="H42" s="158">
        <v>186000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2900000</v>
      </c>
      <c r="G45" s="164">
        <f>SUM(G7,G8,G9,G10,G11,G12,G16,G26)</f>
        <v>1153742</v>
      </c>
      <c r="H45" s="165">
        <f>SUM(H7,H8,H9,H10,H11,H12,H16,H26)</f>
        <v>1153742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7296000</v>
      </c>
      <c r="F46" s="166">
        <f>SUM(F17,F20,F29,F38,F39,F43,F44,F40,F41,F42)</f>
        <v>5281000</v>
      </c>
      <c r="G46" s="166">
        <f>SUM(G17,G20,G29,G38,G39,G40,G43,G44,G3,G41,G42)</f>
        <v>1684998</v>
      </c>
      <c r="H46" s="167">
        <f>SUM(H17,H20,H29,H38,H39,H43,H44,H40,H41,H42)</f>
        <v>1684998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10490000</v>
      </c>
      <c r="F47" s="168">
        <f>SUM(F45:F46)</f>
        <v>8181000</v>
      </c>
      <c r="G47" s="169">
        <f>SUM(G45:G46)</f>
        <v>2838740</v>
      </c>
      <c r="H47" s="170">
        <f>SUM(H45:H46)</f>
        <v>2838740</v>
      </c>
    </row>
  </sheetData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A8A6-4D84-4BA3-8A22-6F6614B48220}">
  <dimension ref="A1:H47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 t="s">
        <v>56</v>
      </c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2841000</v>
      </c>
      <c r="G7" s="87">
        <v>1248440</v>
      </c>
      <c r="H7" s="88">
        <v>1248440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26000</v>
      </c>
      <c r="G8" s="91">
        <v>7089</v>
      </c>
      <c r="H8" s="92">
        <v>7089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22000</v>
      </c>
      <c r="G10" s="91">
        <v>10354</v>
      </c>
      <c r="H10" s="92">
        <v>10354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3000</v>
      </c>
      <c r="G11" s="91">
        <v>0</v>
      </c>
      <c r="H11" s="92">
        <v>0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3681000</v>
      </c>
      <c r="F13" s="98">
        <f>SUM(F14:F15)</f>
        <v>3679000</v>
      </c>
      <c r="G13" s="99">
        <f>SUM(G14:G15)</f>
        <v>2397355</v>
      </c>
      <c r="H13" s="100">
        <f>SUM(H14:H15)</f>
        <v>2397355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4000</v>
      </c>
      <c r="G14" s="87">
        <f>G16+G18</f>
        <v>355</v>
      </c>
      <c r="H14" s="88">
        <f>H16+H18</f>
        <v>355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3675000</v>
      </c>
      <c r="F15" s="94">
        <f>F19</f>
        <v>3675000</v>
      </c>
      <c r="G15" s="95">
        <f>G19</f>
        <v>2397000</v>
      </c>
      <c r="H15" s="96">
        <f>SUM(H19)</f>
        <v>2397000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4000</v>
      </c>
      <c r="G16" s="103">
        <v>355</v>
      </c>
      <c r="H16" s="104">
        <v>355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3675000</v>
      </c>
      <c r="F17" s="106">
        <f>SUM(F18:F19)</f>
        <v>3675000</v>
      </c>
      <c r="G17" s="107">
        <f>SUM(G18:G19)</f>
        <v>2397000</v>
      </c>
      <c r="H17" s="108">
        <f>SUM(H18:H19)</f>
        <v>2397000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3675000</v>
      </c>
      <c r="F19" s="94">
        <v>3675000</v>
      </c>
      <c r="G19" s="95">
        <v>2397000</v>
      </c>
      <c r="H19" s="96">
        <v>2397000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368000</v>
      </c>
      <c r="G20" s="111">
        <f>SUM(G21:G24)</f>
        <v>167283</v>
      </c>
      <c r="H20" s="112">
        <f>SUM(H21:H24)</f>
        <v>40283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375000</v>
      </c>
      <c r="F21" s="114">
        <v>264000</v>
      </c>
      <c r="G21" s="115">
        <v>141000</v>
      </c>
      <c r="H21" s="116">
        <v>14000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29000</v>
      </c>
      <c r="G22" s="119">
        <v>18526</v>
      </c>
      <c r="H22" s="120">
        <v>18526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35000</v>
      </c>
      <c r="G23" s="123">
        <v>4862</v>
      </c>
      <c r="H23" s="124">
        <v>4862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70000</v>
      </c>
      <c r="F24" s="126">
        <v>40000</v>
      </c>
      <c r="G24" s="127">
        <v>2895</v>
      </c>
      <c r="H24" s="128">
        <v>2895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21000</v>
      </c>
      <c r="G25" s="111">
        <f>G26+G29</f>
        <v>7568</v>
      </c>
      <c r="H25" s="112">
        <f>H26+H29</f>
        <v>7568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4570</v>
      </c>
      <c r="H26" s="132">
        <f>SUM(H27:H28)</f>
        <v>4570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4570</v>
      </c>
      <c r="H27" s="136">
        <v>4570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16000</v>
      </c>
      <c r="G29" s="139">
        <f>G30+G31+G36+G37</f>
        <v>2998</v>
      </c>
      <c r="H29" s="140">
        <f>H30+H31+H36+H37</f>
        <v>2998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6000</v>
      </c>
      <c r="G30" s="91">
        <v>2998</v>
      </c>
      <c r="H30" s="92">
        <v>2998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2000</v>
      </c>
      <c r="G31" s="91">
        <f>SUM(G32:G35)</f>
        <v>0</v>
      </c>
      <c r="H31" s="142">
        <f t="shared" ref="H31" si="0">SUM(H32:H35)</f>
        <v>0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2000</v>
      </c>
      <c r="G32" s="143">
        <v>0</v>
      </c>
      <c r="H32" s="116">
        <v>0</v>
      </c>
    </row>
    <row r="33" spans="1:8" ht="15" hidden="1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hidden="1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hidden="1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2000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6000</v>
      </c>
      <c r="G37" s="146">
        <v>0</v>
      </c>
      <c r="H37" s="147">
        <v>0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300000</v>
      </c>
      <c r="F38" s="149">
        <v>300000</v>
      </c>
      <c r="G38" s="150">
        <v>142000</v>
      </c>
      <c r="H38" s="151">
        <v>142000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170000</v>
      </c>
      <c r="F39" s="150">
        <v>170000</v>
      </c>
      <c r="G39" s="150">
        <v>80000</v>
      </c>
      <c r="H39" s="151">
        <v>80000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110000</v>
      </c>
      <c r="F41" s="153">
        <v>110000</v>
      </c>
      <c r="G41" s="153">
        <v>64000</v>
      </c>
      <c r="H41" s="154">
        <v>64000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2385000</v>
      </c>
      <c r="F42" s="156">
        <v>1181000</v>
      </c>
      <c r="G42" s="157">
        <v>389700</v>
      </c>
      <c r="H42" s="158">
        <v>389700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2901000</v>
      </c>
      <c r="G45" s="164">
        <f>SUM(G7,G8,G9,G10,G11,G12,G16,G26)</f>
        <v>1270808</v>
      </c>
      <c r="H45" s="165">
        <f>SUM(H7,H8,H9,H10,H11,H12,H16,H26)</f>
        <v>1270808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7296000</v>
      </c>
      <c r="F46" s="166">
        <f>SUM(F17,F20,F29,F38,F39,F43,F44,F40,F41,F42)</f>
        <v>5920000</v>
      </c>
      <c r="G46" s="166">
        <f>SUM(G17,G20,G29,G38,G39,G40,G43,G44,G3,G41,G42)</f>
        <v>3242981</v>
      </c>
      <c r="H46" s="167">
        <f>SUM(H17,H20,H29,H38,H39,H43,H44,H40,H41,H42)</f>
        <v>3115981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10490000</v>
      </c>
      <c r="F47" s="168">
        <f>SUM(F45:F46)</f>
        <v>8821000</v>
      </c>
      <c r="G47" s="169">
        <f>SUM(G45:G46)</f>
        <v>4513789</v>
      </c>
      <c r="H47" s="170">
        <f>SUM(H45:H46)</f>
        <v>4386789</v>
      </c>
    </row>
  </sheetData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83F9-C3B6-4E70-B3B9-103487B22F8D}">
  <dimension ref="A1:H47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 t="s">
        <v>57</v>
      </c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3010000</v>
      </c>
      <c r="G7" s="87">
        <v>1359160</v>
      </c>
      <c r="H7" s="88">
        <v>1359160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130000</v>
      </c>
      <c r="G8" s="91">
        <v>14631</v>
      </c>
      <c r="H8" s="92">
        <v>14631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39000</v>
      </c>
      <c r="G10" s="91">
        <v>12202</v>
      </c>
      <c r="H10" s="92">
        <v>12202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4000</v>
      </c>
      <c r="G11" s="91">
        <v>856</v>
      </c>
      <c r="H11" s="92">
        <v>856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5276000</v>
      </c>
      <c r="F13" s="98">
        <f>SUM(F14:F15)</f>
        <v>4326000</v>
      </c>
      <c r="G13" s="99">
        <f>SUM(G14:G15)</f>
        <v>3675710</v>
      </c>
      <c r="H13" s="100">
        <f>SUM(H14:H15)</f>
        <v>3675710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6000</v>
      </c>
      <c r="G14" s="87">
        <f>G16+G18</f>
        <v>710</v>
      </c>
      <c r="H14" s="88">
        <f>H16+H18</f>
        <v>710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5270000</v>
      </c>
      <c r="F15" s="94">
        <f>F19</f>
        <v>4320000</v>
      </c>
      <c r="G15" s="95">
        <f>G19</f>
        <v>3675000</v>
      </c>
      <c r="H15" s="96">
        <f>SUM(H19)</f>
        <v>3675000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6000</v>
      </c>
      <c r="G16" s="103">
        <v>710</v>
      </c>
      <c r="H16" s="104">
        <v>710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5270000</v>
      </c>
      <c r="F17" s="106">
        <f>SUM(F18:F19)</f>
        <v>4320000</v>
      </c>
      <c r="G17" s="107">
        <f>SUM(G18:G19)</f>
        <v>3675000</v>
      </c>
      <c r="H17" s="108">
        <f>SUM(H18:H19)</f>
        <v>3675000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5270000</v>
      </c>
      <c r="F19" s="94">
        <v>4320000</v>
      </c>
      <c r="G19" s="95">
        <v>3675000</v>
      </c>
      <c r="H19" s="96">
        <v>3675000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525000</v>
      </c>
      <c r="G20" s="111">
        <f>SUM(G21:G24)</f>
        <v>205068</v>
      </c>
      <c r="H20" s="112">
        <f>SUM(H21:H24)</f>
        <v>205068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375000</v>
      </c>
      <c r="F21" s="114">
        <v>375000</v>
      </c>
      <c r="G21" s="115">
        <v>169205</v>
      </c>
      <c r="H21" s="116">
        <v>169205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35000</v>
      </c>
      <c r="G22" s="119">
        <v>18526</v>
      </c>
      <c r="H22" s="120">
        <v>18526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45000</v>
      </c>
      <c r="G23" s="123">
        <v>5946</v>
      </c>
      <c r="H23" s="124">
        <v>5946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70000</v>
      </c>
      <c r="F24" s="126">
        <v>70000</v>
      </c>
      <c r="G24" s="127">
        <v>11391</v>
      </c>
      <c r="H24" s="128">
        <v>11391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36000</v>
      </c>
      <c r="G25" s="111">
        <f>G26+G29</f>
        <v>10942</v>
      </c>
      <c r="H25" s="112">
        <f>H26+H29</f>
        <v>10942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4979</v>
      </c>
      <c r="H26" s="132">
        <f>SUM(H27:H28)</f>
        <v>4979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4979</v>
      </c>
      <c r="H27" s="136">
        <v>4979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31000</v>
      </c>
      <c r="G29" s="139">
        <f>G30+G31+G36+G37</f>
        <v>5963</v>
      </c>
      <c r="H29" s="140">
        <f>H30+H31+H36+H37</f>
        <v>5963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9000</v>
      </c>
      <c r="G30" s="91">
        <v>5963</v>
      </c>
      <c r="H30" s="92">
        <v>5963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4000</v>
      </c>
      <c r="G31" s="91">
        <f>SUM(G32:G35)</f>
        <v>0</v>
      </c>
      <c r="H31" s="142">
        <f t="shared" ref="H31" si="0">SUM(H32:H35)</f>
        <v>0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4000</v>
      </c>
      <c r="G32" s="143">
        <v>0</v>
      </c>
      <c r="H32" s="116">
        <v>0</v>
      </c>
    </row>
    <row r="33" spans="1:8" ht="15" hidden="1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hidden="1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hidden="1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4000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14000</v>
      </c>
      <c r="G37" s="146">
        <v>0</v>
      </c>
      <c r="H37" s="147">
        <v>0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400000</v>
      </c>
      <c r="F38" s="149">
        <v>400000</v>
      </c>
      <c r="G38" s="150">
        <v>142000</v>
      </c>
      <c r="H38" s="151">
        <v>142000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270000</v>
      </c>
      <c r="F39" s="150">
        <v>270000</v>
      </c>
      <c r="G39" s="150">
        <v>97000</v>
      </c>
      <c r="H39" s="151">
        <v>97000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160000</v>
      </c>
      <c r="F41" s="153">
        <v>160000</v>
      </c>
      <c r="G41" s="153">
        <v>64000</v>
      </c>
      <c r="H41" s="154">
        <v>64000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790000</v>
      </c>
      <c r="F42" s="156">
        <v>790000</v>
      </c>
      <c r="G42" s="157">
        <v>389700</v>
      </c>
      <c r="H42" s="158">
        <v>389700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3194000</v>
      </c>
      <c r="G45" s="164">
        <f>SUM(G7,G8,G9,G10,G11,G12,G16,G26)</f>
        <v>1392538</v>
      </c>
      <c r="H45" s="165">
        <f>SUM(H7,H8,H9,H10,H11,H12,H16,H26)</f>
        <v>1392538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7546000</v>
      </c>
      <c r="F46" s="166">
        <f>SUM(F17,F20,F29,F38,F39,F43,F44,F40,F41,F42)</f>
        <v>6596000</v>
      </c>
      <c r="G46" s="166">
        <f>SUM(G17,G20,G29,G38,G39,G40,G43,G44,G3,G41,G42)</f>
        <v>4578731</v>
      </c>
      <c r="H46" s="167">
        <f>SUM(H17,H20,H29,H38,H39,H43,H44,H40,H41,H42)</f>
        <v>4578731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10740000</v>
      </c>
      <c r="F47" s="168">
        <f>SUM(F45:F46)</f>
        <v>9790000</v>
      </c>
      <c r="G47" s="169">
        <f>SUM(G45:G46)</f>
        <v>5971269</v>
      </c>
      <c r="H47" s="170">
        <f>SUM(H45:H46)</f>
        <v>5971269</v>
      </c>
    </row>
  </sheetData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1E4D-91C5-4BE9-BE04-BC5D229D8445}">
  <dimension ref="A1:H47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2.7109375" bestFit="1" customWidth="1"/>
    <col min="6" max="6" width="11.5703125" customWidth="1"/>
    <col min="7" max="8" width="11.42578125" bestFit="1" customWidth="1"/>
  </cols>
  <sheetData>
    <row r="1" spans="1:8" ht="18" x14ac:dyDescent="0.25">
      <c r="A1" s="1"/>
      <c r="B1" s="1"/>
      <c r="C1" s="1"/>
      <c r="D1" s="2" t="s">
        <v>46</v>
      </c>
      <c r="E1" s="3"/>
      <c r="F1" s="3"/>
      <c r="G1" s="1"/>
      <c r="H1" s="1"/>
    </row>
    <row r="2" spans="1:8" ht="15.75" thickBot="1" x14ac:dyDescent="0.3">
      <c r="A2" s="1"/>
      <c r="B2" s="1"/>
      <c r="C2" s="1"/>
      <c r="D2" s="4"/>
      <c r="E2" s="3"/>
      <c r="F2" s="3"/>
      <c r="G2" s="1"/>
      <c r="H2" s="1"/>
    </row>
    <row r="3" spans="1:8" ht="15.75" thickBot="1" x14ac:dyDescent="0.3">
      <c r="A3" s="1"/>
      <c r="B3" s="1"/>
      <c r="C3" s="1"/>
      <c r="D3" s="4"/>
      <c r="E3" s="177">
        <v>2023</v>
      </c>
      <c r="F3" s="178"/>
      <c r="G3" s="178"/>
      <c r="H3" s="179"/>
    </row>
    <row r="4" spans="1:8" ht="13.5" customHeight="1" thickBot="1" x14ac:dyDescent="0.25">
      <c r="A4" s="180" t="s">
        <v>1</v>
      </c>
      <c r="B4" s="182" t="s">
        <v>2</v>
      </c>
      <c r="C4" s="184" t="s">
        <v>3</v>
      </c>
      <c r="D4" s="186" t="s">
        <v>4</v>
      </c>
      <c r="E4" s="188" t="s">
        <v>5</v>
      </c>
      <c r="F4" s="189"/>
      <c r="G4" s="189"/>
      <c r="H4" s="190"/>
    </row>
    <row r="5" spans="1:8" ht="13.5" thickBot="1" x14ac:dyDescent="0.25">
      <c r="A5" s="181"/>
      <c r="B5" s="183"/>
      <c r="C5" s="185"/>
      <c r="D5" s="187"/>
      <c r="E5" s="173" t="s">
        <v>6</v>
      </c>
      <c r="F5" s="174"/>
      <c r="G5" s="175" t="s">
        <v>7</v>
      </c>
      <c r="H5" s="175" t="s">
        <v>8</v>
      </c>
    </row>
    <row r="6" spans="1:8" ht="13.5" thickBot="1" x14ac:dyDescent="0.25">
      <c r="A6" s="80"/>
      <c r="B6" s="81"/>
      <c r="C6" s="82"/>
      <c r="D6" s="4"/>
      <c r="E6" s="83" t="s">
        <v>47</v>
      </c>
      <c r="F6" s="84" t="s">
        <v>48</v>
      </c>
      <c r="G6" s="176"/>
      <c r="H6" s="176"/>
    </row>
    <row r="7" spans="1:8" ht="15" x14ac:dyDescent="0.25">
      <c r="A7" s="5">
        <v>1</v>
      </c>
      <c r="B7" s="6" t="s">
        <v>30</v>
      </c>
      <c r="C7" s="7" t="s">
        <v>9</v>
      </c>
      <c r="D7" s="8"/>
      <c r="E7" s="85">
        <v>3010000</v>
      </c>
      <c r="F7" s="86">
        <v>3010000</v>
      </c>
      <c r="G7" s="87">
        <v>1469000</v>
      </c>
      <c r="H7" s="88">
        <v>1469000</v>
      </c>
    </row>
    <row r="8" spans="1:8" ht="15" x14ac:dyDescent="0.25">
      <c r="A8" s="9">
        <v>2</v>
      </c>
      <c r="B8" s="10" t="s">
        <v>31</v>
      </c>
      <c r="C8" s="11" t="s">
        <v>9</v>
      </c>
      <c r="D8" s="12"/>
      <c r="E8" s="89">
        <v>130000</v>
      </c>
      <c r="F8" s="90">
        <v>130000</v>
      </c>
      <c r="G8" s="91">
        <v>16751</v>
      </c>
      <c r="H8" s="92">
        <v>16751</v>
      </c>
    </row>
    <row r="9" spans="1:8" ht="2.25" hidden="1" customHeight="1" x14ac:dyDescent="0.25">
      <c r="A9" s="9">
        <v>3</v>
      </c>
      <c r="B9" s="10" t="s">
        <v>25</v>
      </c>
      <c r="C9" s="11" t="s">
        <v>9</v>
      </c>
      <c r="D9" s="12"/>
      <c r="E9" s="89"/>
      <c r="F9" s="90"/>
      <c r="G9" s="91"/>
      <c r="H9" s="92"/>
    </row>
    <row r="10" spans="1:8" ht="15" x14ac:dyDescent="0.25">
      <c r="A10" s="9">
        <v>4</v>
      </c>
      <c r="B10" s="10" t="s">
        <v>32</v>
      </c>
      <c r="C10" s="11" t="s">
        <v>9</v>
      </c>
      <c r="D10" s="12"/>
      <c r="E10" s="89">
        <v>39000</v>
      </c>
      <c r="F10" s="90">
        <v>39000</v>
      </c>
      <c r="G10" s="91">
        <v>18250</v>
      </c>
      <c r="H10" s="92">
        <v>18250</v>
      </c>
    </row>
    <row r="11" spans="1:8" ht="15" customHeight="1" thickBot="1" x14ac:dyDescent="0.3">
      <c r="A11" s="9">
        <v>5</v>
      </c>
      <c r="B11" s="10" t="s">
        <v>33</v>
      </c>
      <c r="C11" s="11" t="s">
        <v>9</v>
      </c>
      <c r="D11" s="12"/>
      <c r="E11" s="89">
        <v>4000</v>
      </c>
      <c r="F11" s="90">
        <v>4000</v>
      </c>
      <c r="G11" s="91">
        <v>1156</v>
      </c>
      <c r="H11" s="92">
        <v>1156</v>
      </c>
    </row>
    <row r="12" spans="1:8" ht="15.75" hidden="1" thickBot="1" x14ac:dyDescent="0.3">
      <c r="A12" s="13">
        <v>6</v>
      </c>
      <c r="B12" s="10"/>
      <c r="C12" s="14" t="s">
        <v>9</v>
      </c>
      <c r="D12" s="15"/>
      <c r="E12" s="93"/>
      <c r="F12" s="94"/>
      <c r="G12" s="95"/>
      <c r="H12" s="96"/>
    </row>
    <row r="13" spans="1:8" ht="13.5" thickBot="1" x14ac:dyDescent="0.25">
      <c r="A13" s="16"/>
      <c r="B13" s="17" t="s">
        <v>34</v>
      </c>
      <c r="C13" s="18" t="s">
        <v>10</v>
      </c>
      <c r="D13" s="19" t="s">
        <v>11</v>
      </c>
      <c r="E13" s="97">
        <f>SUM(E14:E15)</f>
        <v>5276000</v>
      </c>
      <c r="F13" s="98">
        <f>SUM(F14:F15)</f>
        <v>4326000</v>
      </c>
      <c r="G13" s="99">
        <f>SUM(G14:G15)</f>
        <v>3922710</v>
      </c>
      <c r="H13" s="100">
        <f>SUM(H14:H15)</f>
        <v>3922710</v>
      </c>
    </row>
    <row r="14" spans="1:8" x14ac:dyDescent="0.2">
      <c r="A14" s="20"/>
      <c r="B14" s="21"/>
      <c r="C14" s="22" t="s">
        <v>12</v>
      </c>
      <c r="D14" s="23" t="s">
        <v>13</v>
      </c>
      <c r="E14" s="85">
        <f>E16+E18</f>
        <v>6000</v>
      </c>
      <c r="F14" s="86">
        <f>F16+F18</f>
        <v>6000</v>
      </c>
      <c r="G14" s="87">
        <f>G16+G18</f>
        <v>710</v>
      </c>
      <c r="H14" s="88">
        <f>H16+H18</f>
        <v>710</v>
      </c>
    </row>
    <row r="15" spans="1:8" ht="13.5" thickBot="1" x14ac:dyDescent="0.25">
      <c r="A15" s="20"/>
      <c r="B15" s="21"/>
      <c r="C15" s="24" t="s">
        <v>14</v>
      </c>
      <c r="D15" s="25" t="s">
        <v>15</v>
      </c>
      <c r="E15" s="93">
        <f>E19</f>
        <v>5270000</v>
      </c>
      <c r="F15" s="94">
        <f>F19</f>
        <v>4320000</v>
      </c>
      <c r="G15" s="95">
        <f>G19</f>
        <v>3922000</v>
      </c>
      <c r="H15" s="96">
        <f>SUM(H19)</f>
        <v>3922000</v>
      </c>
    </row>
    <row r="16" spans="1:8" ht="15.75" thickBot="1" x14ac:dyDescent="0.3">
      <c r="A16" s="26"/>
      <c r="B16" s="27"/>
      <c r="C16" s="28" t="s">
        <v>45</v>
      </c>
      <c r="D16" s="29" t="s">
        <v>13</v>
      </c>
      <c r="E16" s="101">
        <v>6000</v>
      </c>
      <c r="F16" s="102">
        <v>6000</v>
      </c>
      <c r="G16" s="103">
        <v>710</v>
      </c>
      <c r="H16" s="104">
        <v>710</v>
      </c>
    </row>
    <row r="17" spans="1:8" ht="15" x14ac:dyDescent="0.25">
      <c r="A17" s="30"/>
      <c r="B17" s="31"/>
      <c r="C17" s="32" t="s">
        <v>16</v>
      </c>
      <c r="D17" s="33" t="s">
        <v>11</v>
      </c>
      <c r="E17" s="105">
        <f>SUM(E18:E19)</f>
        <v>5270000</v>
      </c>
      <c r="F17" s="106">
        <f>SUM(F18:F19)</f>
        <v>4320000</v>
      </c>
      <c r="G17" s="107">
        <f>SUM(G18:G19)</f>
        <v>3922000</v>
      </c>
      <c r="H17" s="108">
        <f>SUM(H18:H19)</f>
        <v>3922000</v>
      </c>
    </row>
    <row r="18" spans="1:8" ht="15" hidden="1" x14ac:dyDescent="0.25">
      <c r="A18" s="30"/>
      <c r="B18" s="31"/>
      <c r="C18" s="34" t="s">
        <v>12</v>
      </c>
      <c r="D18" s="35" t="s">
        <v>13</v>
      </c>
      <c r="E18" s="89"/>
      <c r="F18" s="90"/>
      <c r="G18" s="91"/>
      <c r="H18" s="92"/>
    </row>
    <row r="19" spans="1:8" ht="15.75" thickBot="1" x14ac:dyDescent="0.3">
      <c r="A19" s="36"/>
      <c r="B19" s="37"/>
      <c r="C19" s="38"/>
      <c r="D19" s="39" t="s">
        <v>15</v>
      </c>
      <c r="E19" s="93">
        <v>5270000</v>
      </c>
      <c r="F19" s="94">
        <v>4320000</v>
      </c>
      <c r="G19" s="95">
        <v>3922000</v>
      </c>
      <c r="H19" s="96">
        <v>3922000</v>
      </c>
    </row>
    <row r="20" spans="1:8" ht="13.5" thickBot="1" x14ac:dyDescent="0.25">
      <c r="A20" s="40"/>
      <c r="B20" s="41" t="s">
        <v>35</v>
      </c>
      <c r="C20" s="42" t="s">
        <v>10</v>
      </c>
      <c r="D20" s="19" t="s">
        <v>11</v>
      </c>
      <c r="E20" s="109">
        <f>SUM(E21:E24)</f>
        <v>525000</v>
      </c>
      <c r="F20" s="110">
        <f>SUM(F21:F24)</f>
        <v>525000</v>
      </c>
      <c r="G20" s="111">
        <f>SUM(G21:G24)</f>
        <v>240054</v>
      </c>
      <c r="H20" s="112">
        <f>SUM(H21:H24)</f>
        <v>240054</v>
      </c>
    </row>
    <row r="21" spans="1:8" ht="15.75" thickBot="1" x14ac:dyDescent="0.3">
      <c r="A21" s="43"/>
      <c r="B21" s="44"/>
      <c r="C21" s="45" t="s">
        <v>17</v>
      </c>
      <c r="D21" s="69" t="s">
        <v>11</v>
      </c>
      <c r="E21" s="113">
        <v>405000</v>
      </c>
      <c r="F21" s="114">
        <v>405000</v>
      </c>
      <c r="G21" s="115">
        <v>199737</v>
      </c>
      <c r="H21" s="116">
        <v>199737</v>
      </c>
    </row>
    <row r="22" spans="1:8" ht="15.75" thickBot="1" x14ac:dyDescent="0.3">
      <c r="A22" s="46"/>
      <c r="B22" s="47"/>
      <c r="C22" s="48" t="s">
        <v>18</v>
      </c>
      <c r="D22" s="70" t="s">
        <v>11</v>
      </c>
      <c r="E22" s="117">
        <v>35000</v>
      </c>
      <c r="F22" s="118">
        <v>35000</v>
      </c>
      <c r="G22" s="119">
        <v>18526</v>
      </c>
      <c r="H22" s="120">
        <v>18526</v>
      </c>
    </row>
    <row r="23" spans="1:8" ht="15.75" thickBot="1" x14ac:dyDescent="0.3">
      <c r="A23" s="49"/>
      <c r="B23" s="50"/>
      <c r="C23" s="51" t="s">
        <v>19</v>
      </c>
      <c r="D23" s="71" t="s">
        <v>11</v>
      </c>
      <c r="E23" s="121">
        <v>45000</v>
      </c>
      <c r="F23" s="122">
        <v>45000</v>
      </c>
      <c r="G23" s="123">
        <v>10400</v>
      </c>
      <c r="H23" s="124">
        <v>10400</v>
      </c>
    </row>
    <row r="24" spans="1:8" ht="15.75" thickBot="1" x14ac:dyDescent="0.3">
      <c r="A24" s="52"/>
      <c r="B24" s="53"/>
      <c r="C24" s="54" t="s">
        <v>20</v>
      </c>
      <c r="D24" s="72" t="s">
        <v>11</v>
      </c>
      <c r="E24" s="125">
        <v>40000</v>
      </c>
      <c r="F24" s="126">
        <v>40000</v>
      </c>
      <c r="G24" s="127">
        <v>11391</v>
      </c>
      <c r="H24" s="128">
        <v>11391</v>
      </c>
    </row>
    <row r="25" spans="1:8" ht="13.5" thickBot="1" x14ac:dyDescent="0.25">
      <c r="A25" s="16"/>
      <c r="B25" s="55" t="s">
        <v>36</v>
      </c>
      <c r="C25" s="56" t="s">
        <v>10</v>
      </c>
      <c r="D25" s="19"/>
      <c r="E25" s="109">
        <f>E26+E29</f>
        <v>36000</v>
      </c>
      <c r="F25" s="110">
        <f>F26+F29</f>
        <v>36000</v>
      </c>
      <c r="G25" s="111">
        <f>G26+G29</f>
        <v>17842</v>
      </c>
      <c r="H25" s="112">
        <f>H26+H29</f>
        <v>17842</v>
      </c>
    </row>
    <row r="26" spans="1:8" ht="15" x14ac:dyDescent="0.25">
      <c r="A26" s="30"/>
      <c r="B26" s="5"/>
      <c r="C26" s="57" t="s">
        <v>9</v>
      </c>
      <c r="D26" s="73" t="s">
        <v>49</v>
      </c>
      <c r="E26" s="129">
        <f>SUM(E27:E28)</f>
        <v>5000</v>
      </c>
      <c r="F26" s="130">
        <f>SUM(F27:F28)</f>
        <v>5000</v>
      </c>
      <c r="G26" s="131">
        <f>SUM(G27:G28)</f>
        <v>4979</v>
      </c>
      <c r="H26" s="132">
        <f>SUM(H27:H28)</f>
        <v>4979</v>
      </c>
    </row>
    <row r="27" spans="1:8" ht="15" x14ac:dyDescent="0.25">
      <c r="A27" s="30"/>
      <c r="B27" s="58"/>
      <c r="C27" s="59"/>
      <c r="D27" s="74" t="s">
        <v>40</v>
      </c>
      <c r="E27" s="133">
        <v>5000</v>
      </c>
      <c r="F27" s="134">
        <v>5000</v>
      </c>
      <c r="G27" s="135">
        <v>4979</v>
      </c>
      <c r="H27" s="136">
        <v>4979</v>
      </c>
    </row>
    <row r="28" spans="1:8" ht="0.75" customHeight="1" x14ac:dyDescent="0.25">
      <c r="A28" s="30"/>
      <c r="B28" s="58"/>
      <c r="C28" s="59"/>
      <c r="D28" s="74" t="s">
        <v>21</v>
      </c>
      <c r="E28" s="133">
        <v>0</v>
      </c>
      <c r="F28" s="134"/>
      <c r="G28" s="135">
        <v>0</v>
      </c>
      <c r="H28" s="136">
        <v>0</v>
      </c>
    </row>
    <row r="29" spans="1:8" ht="15" x14ac:dyDescent="0.25">
      <c r="A29" s="30"/>
      <c r="B29" s="9"/>
      <c r="C29" s="60" t="s">
        <v>17</v>
      </c>
      <c r="D29" s="75" t="s">
        <v>0</v>
      </c>
      <c r="E29" s="137">
        <f>E30+E31+E36+E37</f>
        <v>31000</v>
      </c>
      <c r="F29" s="138">
        <f>F30+F31+F36+F37</f>
        <v>31000</v>
      </c>
      <c r="G29" s="139">
        <f>G30+G31+G36+G37</f>
        <v>12863</v>
      </c>
      <c r="H29" s="140">
        <f>H30+H31+H36+H37</f>
        <v>12863</v>
      </c>
    </row>
    <row r="30" spans="1:8" ht="15" x14ac:dyDescent="0.25">
      <c r="A30" s="30"/>
      <c r="B30" s="9"/>
      <c r="C30" s="61"/>
      <c r="D30" s="76" t="s">
        <v>42</v>
      </c>
      <c r="E30" s="89">
        <v>9000</v>
      </c>
      <c r="F30" s="90">
        <v>9000</v>
      </c>
      <c r="G30" s="91">
        <v>5963</v>
      </c>
      <c r="H30" s="92">
        <v>5963</v>
      </c>
    </row>
    <row r="31" spans="1:8" ht="15" x14ac:dyDescent="0.25">
      <c r="A31" s="30"/>
      <c r="B31" s="9"/>
      <c r="C31" s="61"/>
      <c r="D31" s="76" t="s">
        <v>41</v>
      </c>
      <c r="E31" s="141">
        <f>SUM(E32:E35)</f>
        <v>4000</v>
      </c>
      <c r="F31" s="91">
        <f>SUM(F32:F35)</f>
        <v>4000</v>
      </c>
      <c r="G31" s="91">
        <f>SUM(G32:G35)</f>
        <v>1095</v>
      </c>
      <c r="H31" s="142">
        <f t="shared" ref="H31" si="0">SUM(H32:H35)</f>
        <v>1095</v>
      </c>
    </row>
    <row r="32" spans="1:8" ht="15" x14ac:dyDescent="0.25">
      <c r="A32" s="30"/>
      <c r="B32" s="9"/>
      <c r="C32" s="61"/>
      <c r="D32" s="45" t="s">
        <v>17</v>
      </c>
      <c r="E32" s="113">
        <v>4000</v>
      </c>
      <c r="F32" s="114">
        <v>4000</v>
      </c>
      <c r="G32" s="143">
        <v>1095</v>
      </c>
      <c r="H32" s="116">
        <v>1095</v>
      </c>
    </row>
    <row r="33" spans="1:8" ht="15" hidden="1" x14ac:dyDescent="0.25">
      <c r="A33" s="30"/>
      <c r="B33" s="9"/>
      <c r="C33" s="61"/>
      <c r="D33" s="48" t="s">
        <v>18</v>
      </c>
      <c r="E33" s="117">
        <v>0</v>
      </c>
      <c r="F33" s="118">
        <v>0</v>
      </c>
      <c r="G33" s="119">
        <v>0</v>
      </c>
      <c r="H33" s="120">
        <v>0</v>
      </c>
    </row>
    <row r="34" spans="1:8" ht="15" hidden="1" x14ac:dyDescent="0.25">
      <c r="A34" s="30"/>
      <c r="B34" s="9"/>
      <c r="C34" s="61"/>
      <c r="D34" s="51" t="s">
        <v>19</v>
      </c>
      <c r="E34" s="121">
        <v>0</v>
      </c>
      <c r="F34" s="122">
        <v>0</v>
      </c>
      <c r="G34" s="123">
        <v>0</v>
      </c>
      <c r="H34" s="124">
        <v>0</v>
      </c>
    </row>
    <row r="35" spans="1:8" ht="15" hidden="1" x14ac:dyDescent="0.25">
      <c r="A35" s="30"/>
      <c r="B35" s="9"/>
      <c r="C35" s="61"/>
      <c r="D35" s="54" t="s">
        <v>20</v>
      </c>
      <c r="E35" s="125">
        <v>0</v>
      </c>
      <c r="F35" s="126">
        <v>0</v>
      </c>
      <c r="G35" s="127">
        <v>0</v>
      </c>
      <c r="H35" s="128">
        <v>0</v>
      </c>
    </row>
    <row r="36" spans="1:8" ht="15" x14ac:dyDescent="0.25">
      <c r="A36" s="30"/>
      <c r="B36" s="9"/>
      <c r="C36" s="61"/>
      <c r="D36" s="76" t="s">
        <v>43</v>
      </c>
      <c r="E36" s="89">
        <v>4000</v>
      </c>
      <c r="F36" s="90">
        <v>4000</v>
      </c>
      <c r="G36" s="91">
        <v>0</v>
      </c>
      <c r="H36" s="92">
        <v>0</v>
      </c>
    </row>
    <row r="37" spans="1:8" ht="15.75" thickBot="1" x14ac:dyDescent="0.3">
      <c r="A37" s="30"/>
      <c r="B37" s="62"/>
      <c r="C37" s="63"/>
      <c r="D37" s="77" t="s">
        <v>44</v>
      </c>
      <c r="E37" s="144">
        <v>14000</v>
      </c>
      <c r="F37" s="145">
        <v>14000</v>
      </c>
      <c r="G37" s="146">
        <v>5805</v>
      </c>
      <c r="H37" s="147">
        <v>5805</v>
      </c>
    </row>
    <row r="38" spans="1:8" ht="13.5" thickBot="1" x14ac:dyDescent="0.25">
      <c r="A38" s="171" t="s">
        <v>26</v>
      </c>
      <c r="B38" s="172"/>
      <c r="C38" s="64" t="s">
        <v>16</v>
      </c>
      <c r="D38" s="65"/>
      <c r="E38" s="148">
        <v>400000</v>
      </c>
      <c r="F38" s="149">
        <v>400000</v>
      </c>
      <c r="G38" s="150">
        <v>200000</v>
      </c>
      <c r="H38" s="151">
        <v>200000</v>
      </c>
    </row>
    <row r="39" spans="1:8" ht="13.5" thickBot="1" x14ac:dyDescent="0.25">
      <c r="A39" s="171" t="s">
        <v>27</v>
      </c>
      <c r="B39" s="172"/>
      <c r="C39" s="64" t="s">
        <v>16</v>
      </c>
      <c r="D39" s="65"/>
      <c r="E39" s="148">
        <v>270000</v>
      </c>
      <c r="F39" s="150">
        <v>270000</v>
      </c>
      <c r="G39" s="150">
        <v>97000</v>
      </c>
      <c r="H39" s="151">
        <v>97000</v>
      </c>
    </row>
    <row r="40" spans="1:8" ht="13.5" thickBot="1" x14ac:dyDescent="0.25">
      <c r="A40" s="78" t="s">
        <v>28</v>
      </c>
      <c r="B40" s="79"/>
      <c r="C40" s="64" t="s">
        <v>16</v>
      </c>
      <c r="D40" s="65"/>
      <c r="E40" s="148">
        <v>100000</v>
      </c>
      <c r="F40" s="150">
        <v>100000</v>
      </c>
      <c r="G40" s="150">
        <v>0</v>
      </c>
      <c r="H40" s="151">
        <v>0</v>
      </c>
    </row>
    <row r="41" spans="1:8" ht="13.5" thickBot="1" x14ac:dyDescent="0.25">
      <c r="A41" s="78" t="s">
        <v>29</v>
      </c>
      <c r="B41" s="79"/>
      <c r="C41" s="64" t="s">
        <v>16</v>
      </c>
      <c r="D41" s="65"/>
      <c r="E41" s="152">
        <v>160000</v>
      </c>
      <c r="F41" s="153">
        <v>160000</v>
      </c>
      <c r="G41" s="153">
        <v>64000</v>
      </c>
      <c r="H41" s="154">
        <v>64000</v>
      </c>
    </row>
    <row r="42" spans="1:8" ht="13.5" thickBot="1" x14ac:dyDescent="0.25">
      <c r="A42" s="78" t="s">
        <v>37</v>
      </c>
      <c r="B42" s="79"/>
      <c r="C42" s="64" t="s">
        <v>16</v>
      </c>
      <c r="D42" s="65"/>
      <c r="E42" s="155">
        <v>790000</v>
      </c>
      <c r="F42" s="156">
        <v>790000</v>
      </c>
      <c r="G42" s="157">
        <v>445650</v>
      </c>
      <c r="H42" s="158">
        <v>445650</v>
      </c>
    </row>
    <row r="43" spans="1:8" ht="13.5" hidden="1" thickBot="1" x14ac:dyDescent="0.25">
      <c r="A43" s="171" t="s">
        <v>38</v>
      </c>
      <c r="B43" s="172"/>
      <c r="C43" s="64" t="s">
        <v>16</v>
      </c>
      <c r="D43" s="65"/>
      <c r="E43" s="152">
        <v>0</v>
      </c>
      <c r="F43" s="159"/>
      <c r="G43" s="153">
        <v>0</v>
      </c>
      <c r="H43" s="154">
        <v>0</v>
      </c>
    </row>
    <row r="44" spans="1:8" ht="13.5" hidden="1" thickBot="1" x14ac:dyDescent="0.25">
      <c r="A44" s="171" t="s">
        <v>39</v>
      </c>
      <c r="B44" s="172"/>
      <c r="C44" s="64" t="s">
        <v>16</v>
      </c>
      <c r="D44" s="65"/>
      <c r="E44" s="160">
        <v>0</v>
      </c>
      <c r="F44" s="161"/>
      <c r="G44" s="162">
        <v>0</v>
      </c>
      <c r="H44" s="163">
        <v>0</v>
      </c>
    </row>
    <row r="45" spans="1:8" ht="15.75" thickBot="1" x14ac:dyDescent="0.3">
      <c r="A45" s="1"/>
      <c r="B45" s="1"/>
      <c r="C45" s="1"/>
      <c r="D45" s="66" t="s">
        <v>22</v>
      </c>
      <c r="E45" s="164">
        <f>SUM(E7,E8,E9,E10,E11,E12,E16,E26)</f>
        <v>3194000</v>
      </c>
      <c r="F45" s="164">
        <f>SUM(F7,F8,F9,F10,F11,F12,F16,F26)</f>
        <v>3194000</v>
      </c>
      <c r="G45" s="164">
        <f>SUM(G7,G8,G9,G10,G11,G12,G16,G26)</f>
        <v>1510846</v>
      </c>
      <c r="H45" s="165">
        <f>SUM(H7,H8,H9,H10,H11,H12,H16,H26)</f>
        <v>1510846</v>
      </c>
    </row>
    <row r="46" spans="1:8" ht="15.75" thickBot="1" x14ac:dyDescent="0.3">
      <c r="A46" s="1"/>
      <c r="B46" s="1"/>
      <c r="C46" s="1"/>
      <c r="D46" s="67" t="s">
        <v>23</v>
      </c>
      <c r="E46" s="166">
        <f>SUM(E17,E20,E29,E38,E39,E43,E44,E40,E41,E42)</f>
        <v>7546000</v>
      </c>
      <c r="F46" s="166">
        <f>SUM(F17,F20,F29,F38,F39,F43,F44,F40,F41,F42)</f>
        <v>6596000</v>
      </c>
      <c r="G46" s="166">
        <f>SUM(G17,G20,G29,G38,G39,G40,G43,G44,G3,G41,G42)</f>
        <v>4981567</v>
      </c>
      <c r="H46" s="167">
        <f>SUM(H17,H20,H29,H38,H39,H43,H44,H40,H41,H42)</f>
        <v>4981567</v>
      </c>
    </row>
    <row r="47" spans="1:8" ht="16.5" thickBot="1" x14ac:dyDescent="0.3">
      <c r="A47" s="1"/>
      <c r="B47" s="1"/>
      <c r="C47" s="1"/>
      <c r="D47" s="68" t="s">
        <v>24</v>
      </c>
      <c r="E47" s="168">
        <f>SUM(E45:E46)</f>
        <v>10740000</v>
      </c>
      <c r="F47" s="168">
        <f>SUM(F45:F46)</f>
        <v>9790000</v>
      </c>
      <c r="G47" s="169">
        <f>SUM(G45:G46)</f>
        <v>6492413</v>
      </c>
      <c r="H47" s="170">
        <f>SUM(H45:H46)</f>
        <v>6492413</v>
      </c>
    </row>
  </sheetData>
  <mergeCells count="13">
    <mergeCell ref="A38:B38"/>
    <mergeCell ref="A39:B39"/>
    <mergeCell ref="A43:B43"/>
    <mergeCell ref="A44:B44"/>
    <mergeCell ref="E3:H3"/>
    <mergeCell ref="A4:A5"/>
    <mergeCell ref="B4:B5"/>
    <mergeCell ref="C4:C5"/>
    <mergeCell ref="D4:D5"/>
    <mergeCell ref="E4:H4"/>
    <mergeCell ref="E5:F5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14</vt:i4>
      </vt:variant>
    </vt:vector>
  </HeadingPairs>
  <TitlesOfParts>
    <vt:vector size="14" baseType="lpstr">
      <vt:lpstr>IANUARIE</vt:lpstr>
      <vt:lpstr>FEBRUARIE</vt:lpstr>
      <vt:lpstr>MARTIE</vt:lpstr>
      <vt:lpstr>APRILIE</vt:lpstr>
      <vt:lpstr>MAI</vt:lpstr>
      <vt:lpstr>IUNIE</vt:lpstr>
      <vt:lpstr>IULIE</vt:lpstr>
      <vt:lpstr>AUGUST</vt:lpstr>
      <vt:lpstr>SEPTEMBRIE</vt:lpstr>
      <vt:lpstr>OCTOMBRIE</vt:lpstr>
      <vt:lpstr>NOIEMBRIE</vt:lpstr>
      <vt:lpstr>DECEMBRIE</vt:lpstr>
      <vt:lpstr>DECEMBRIE FINAL</vt:lpstr>
      <vt:lpstr>Foaie2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Stan</dc:creator>
  <cp:lastModifiedBy>Ionut Nica</cp:lastModifiedBy>
  <cp:lastPrinted>2018-12-20T09:59:09Z</cp:lastPrinted>
  <dcterms:created xsi:type="dcterms:W3CDTF">2019-01-21T09:00:01Z</dcterms:created>
  <dcterms:modified xsi:type="dcterms:W3CDTF">2024-02-28T08:59:13Z</dcterms:modified>
</cp:coreProperties>
</file>